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5" i="1"/>
  <c r="B63"/>
  <c r="B51"/>
  <c r="B45"/>
  <c r="B68" s="1"/>
  <c r="B35"/>
  <c r="B34" s="1"/>
  <c r="B26"/>
  <c r="B24"/>
  <c r="B23" s="1"/>
  <c r="B20"/>
  <c r="B7"/>
  <c r="B6"/>
  <c r="B67" s="1"/>
  <c r="B69" s="1"/>
  <c r="B72" l="1"/>
  <c r="B71" s="1"/>
  <c r="B70"/>
  <c r="B81" s="1"/>
  <c r="B85" s="1"/>
  <c r="B32"/>
  <c r="B59" s="1"/>
  <c r="B64" s="1"/>
  <c r="B60" l="1"/>
  <c r="B62" s="1"/>
</calcChain>
</file>

<file path=xl/sharedStrings.xml><?xml version="1.0" encoding="utf-8"?>
<sst xmlns="http://schemas.openxmlformats.org/spreadsheetml/2006/main" count="68" uniqueCount="60">
  <si>
    <t>债务收入</t>
  </si>
  <si>
    <t>债务转贷收入</t>
  </si>
  <si>
    <t>政府性基金预算支出</t>
  </si>
  <si>
    <t>2021年度运城市政府性基金转移性收支决算录入表</t>
    <phoneticPr fontId="6" type="noConversion"/>
  </si>
  <si>
    <t>项目</t>
  </si>
  <si>
    <t>临猗县</t>
  </si>
  <si>
    <t>政府性基金预算收入</t>
  </si>
  <si>
    <t>政府性基金预算上级补助收入</t>
  </si>
  <si>
    <t xml:space="preserve">  政府性基金转移支付收入</t>
  </si>
  <si>
    <t xml:space="preserve">    科学技术</t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</si>
  <si>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</si>
  <si>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</si>
  <si>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</si>
  <si>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</si>
  <si>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</si>
  <si>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</si>
  <si>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</si>
  <si>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</si>
  <si>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>政府性基金预算下级上解收入</t>
  </si>
  <si>
    <t>待偿债置换专项债券上年结余</t>
  </si>
  <si>
    <t>政府性基金预算上年结余</t>
  </si>
  <si>
    <t>政府性基金预算调入资金</t>
  </si>
  <si>
    <t xml:space="preserve">  一般公共预算调入</t>
  </si>
  <si>
    <t xml:space="preserve">  其他调入资金</t>
  </si>
  <si>
    <t xml:space="preserve">  地方政府债务收入</t>
  </si>
  <si>
    <t xml:space="preserve">    专项债务收入</t>
  </si>
  <si>
    <t xml:space="preserve">  地方政府专项债务转贷收入</t>
  </si>
  <si>
    <t>政府性基金预算省补助计划单列市收入</t>
  </si>
  <si>
    <t>政府性基金预算计划单列市上解省收入</t>
  </si>
  <si>
    <t>收　　入　　总　　计　</t>
  </si>
  <si>
    <t>政府性基金预算补助下级支出</t>
  </si>
  <si>
    <t xml:space="preserve">  政府性基金转移支付支出</t>
  </si>
  <si>
    <t xml:space="preserve">    其他支出</t>
  </si>
  <si>
    <t>政府性基金预算上解上级支出</t>
  </si>
  <si>
    <t>调出资金</t>
  </si>
  <si>
    <t>债务还本支出</t>
  </si>
  <si>
    <t xml:space="preserve">  地方政府专项债务还本支出</t>
  </si>
  <si>
    <t xml:space="preserve">  抗疫特别国债还本支出</t>
  </si>
  <si>
    <t>债务转贷支出</t>
  </si>
  <si>
    <t>政府性基金预算省补助计划单列市支出</t>
  </si>
  <si>
    <t>政府性基金预算计划单列市上解省支出</t>
  </si>
  <si>
    <t>待偿债置换专项债券结余</t>
  </si>
  <si>
    <t>政府性基金预算年终结余</t>
  </si>
  <si>
    <t>支　　出　　总　　计　</t>
  </si>
  <si>
    <t>收支平衡校验</t>
    <phoneticPr fontId="6" type="noConversion"/>
  </si>
  <si>
    <t>当年政府性基金收入的30%</t>
    <phoneticPr fontId="6" type="noConversion"/>
  </si>
  <si>
    <t>结转校验</t>
    <phoneticPr fontId="6" type="noConversion"/>
  </si>
  <si>
    <t>资金结算</t>
    <phoneticPr fontId="6" type="noConversion"/>
  </si>
  <si>
    <t>2020年上级财政补助数</t>
    <phoneticPr fontId="6" type="noConversion"/>
  </si>
  <si>
    <t>2020年地方财政应上解数</t>
    <phoneticPr fontId="6" type="noConversion"/>
  </si>
  <si>
    <t>2020年12月31日上级财政已拨款数</t>
    <phoneticPr fontId="6" type="noConversion"/>
  </si>
  <si>
    <t>通过银行拨款数</t>
    <phoneticPr fontId="6" type="noConversion"/>
  </si>
  <si>
    <t>上年超借</t>
    <phoneticPr fontId="6" type="noConversion"/>
  </si>
  <si>
    <t>最后结算地方欠上级资金</t>
    <phoneticPr fontId="6" type="noConversion"/>
  </si>
  <si>
    <t xml:space="preserve">     政府性基金上解上级支出</t>
    <phoneticPr fontId="6" type="noConversion"/>
  </si>
  <si>
    <t xml:space="preserve">         专项债券发行费上解</t>
    <phoneticPr fontId="6" type="noConversion"/>
  </si>
  <si>
    <t>通过银行拨款合计（含通过农发行）</t>
    <phoneticPr fontId="6" type="noConversion"/>
  </si>
  <si>
    <t>剔除政府性基金上级财政已拨款数</t>
    <phoneticPr fontId="6" type="noConversion"/>
  </si>
  <si>
    <t>国有资本上级财政已拨款数</t>
    <phoneticPr fontId="6" type="noConversion"/>
  </si>
  <si>
    <t>公共预算上级财政已拨款数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</si>
</sst>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"/>
    <numFmt numFmtId="178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sz val="10"/>
      <name val="楷体_GB2312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0" fillId="3" borderId="0" xfId="1" applyFont="1" applyFill="1"/>
    <xf numFmtId="0" fontId="2" fillId="0" borderId="0" xfId="1" applyNumberFormat="1" applyFont="1" applyFill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4" fillId="4" borderId="1" xfId="1" applyNumberFormat="1" applyFont="1" applyFill="1" applyBorder="1" applyAlignment="1" applyProtection="1">
      <alignment horizontal="center" vertical="center"/>
    </xf>
    <xf numFmtId="0" fontId="0" fillId="0" borderId="0" xfId="1" applyFont="1" applyFill="1"/>
    <xf numFmtId="176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horizontal="right" vertical="center" wrapText="1"/>
    </xf>
    <xf numFmtId="177" fontId="0" fillId="0" borderId="0" xfId="1" applyNumberFormat="1" applyFont="1" applyFill="1"/>
    <xf numFmtId="177" fontId="0" fillId="3" borderId="0" xfId="1" applyNumberFormat="1" applyFont="1" applyFill="1"/>
    <xf numFmtId="0" fontId="4" fillId="2" borderId="1" xfId="1" applyNumberFormat="1" applyFont="1" applyFill="1" applyBorder="1" applyAlignment="1" applyProtection="1">
      <alignment vertical="center"/>
    </xf>
    <xf numFmtId="0" fontId="4" fillId="4" borderId="1" xfId="0" applyNumberFormat="1" applyFont="1" applyFill="1" applyBorder="1" applyAlignment="1" applyProtection="1">
      <alignment vertical="center"/>
    </xf>
    <xf numFmtId="176" fontId="4" fillId="5" borderId="1" xfId="1" applyNumberFormat="1" applyFont="1" applyFill="1" applyBorder="1" applyAlignment="1" applyProtection="1">
      <alignment horizontal="right" vertical="center" wrapText="1"/>
    </xf>
    <xf numFmtId="176" fontId="4" fillId="3" borderId="1" xfId="1" applyNumberFormat="1" applyFont="1" applyFill="1" applyBorder="1" applyAlignment="1">
      <alignment horizontal="right" vertical="center" wrapText="1"/>
    </xf>
    <xf numFmtId="176" fontId="4" fillId="3" borderId="1" xfId="1" applyNumberFormat="1" applyFont="1" applyFill="1" applyBorder="1" applyAlignment="1" applyProtection="1">
      <alignment horizontal="right" vertical="center" wrapText="1"/>
    </xf>
    <xf numFmtId="176" fontId="4" fillId="6" borderId="1" xfId="1" applyNumberFormat="1" applyFont="1" applyFill="1" applyBorder="1" applyAlignment="1" applyProtection="1">
      <alignment horizontal="right" vertical="center" wrapText="1"/>
    </xf>
    <xf numFmtId="0" fontId="4" fillId="3" borderId="0" xfId="1" applyFont="1" applyFill="1"/>
    <xf numFmtId="0" fontId="5" fillId="2" borderId="1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176" fontId="4" fillId="3" borderId="2" xfId="1" applyNumberFormat="1" applyFont="1" applyFill="1" applyBorder="1" applyAlignment="1" applyProtection="1">
      <alignment horizontal="right" vertical="center" wrapText="1"/>
    </xf>
    <xf numFmtId="3" fontId="7" fillId="0" borderId="1" xfId="1" applyNumberFormat="1" applyFont="1" applyFill="1" applyBorder="1" applyAlignment="1">
      <alignment vertical="center"/>
    </xf>
    <xf numFmtId="176" fontId="8" fillId="3" borderId="2" xfId="1" applyNumberFormat="1" applyFont="1" applyFill="1" applyBorder="1" applyAlignment="1" applyProtection="1">
      <alignment horizontal="center" vertical="center" wrapText="1"/>
    </xf>
    <xf numFmtId="178" fontId="8" fillId="3" borderId="2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/>
    </xf>
    <xf numFmtId="176" fontId="4" fillId="3" borderId="2" xfId="1" applyNumberFormat="1" applyFont="1" applyFill="1" applyBorder="1" applyAlignment="1" applyProtection="1">
      <alignment horizontal="center" vertical="center" wrapText="1"/>
    </xf>
    <xf numFmtId="0" fontId="9" fillId="7" borderId="1" xfId="1" applyFont="1" applyFill="1" applyBorder="1" applyAlignment="1">
      <alignment vertical="center"/>
    </xf>
    <xf numFmtId="176" fontId="4" fillId="8" borderId="2" xfId="1" applyNumberFormat="1" applyFont="1" applyFill="1" applyBorder="1" applyAlignment="1" applyProtection="1">
      <alignment horizontal="right" vertical="center" wrapText="1"/>
    </xf>
    <xf numFmtId="0" fontId="9" fillId="7" borderId="1" xfId="1" applyFont="1" applyFill="1" applyBorder="1" applyAlignment="1">
      <alignment horizontal="left" vertical="center"/>
    </xf>
    <xf numFmtId="176" fontId="4" fillId="3" borderId="2" xfId="1" applyNumberFormat="1" applyFont="1" applyFill="1" applyBorder="1" applyAlignment="1">
      <alignment horizontal="right" vertical="center" wrapText="1"/>
    </xf>
    <xf numFmtId="0" fontId="9" fillId="7" borderId="1" xfId="1" applyFont="1" applyFill="1" applyBorder="1" applyAlignment="1">
      <alignment horizontal="left" vertical="center" indent="1"/>
    </xf>
    <xf numFmtId="0" fontId="0" fillId="3" borderId="1" xfId="1" applyFont="1" applyFill="1" applyBorder="1"/>
    <xf numFmtId="178" fontId="9" fillId="3" borderId="1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/>
    <xf numFmtId="0" fontId="4" fillId="9" borderId="0" xfId="1" applyFont="1" applyFill="1" applyAlignment="1"/>
    <xf numFmtId="178" fontId="4" fillId="9" borderId="0" xfId="1" applyNumberFormat="1" applyFont="1" applyFill="1"/>
    <xf numFmtId="0" fontId="4" fillId="9" borderId="0" xfId="1" applyFont="1" applyFill="1"/>
    <xf numFmtId="0" fontId="9" fillId="10" borderId="0" xfId="1" applyFont="1" applyFill="1" applyBorder="1" applyAlignment="1">
      <alignment vertical="center"/>
    </xf>
    <xf numFmtId="176" fontId="4" fillId="10" borderId="0" xfId="1" applyNumberFormat="1" applyFont="1" applyFill="1"/>
    <xf numFmtId="0" fontId="4" fillId="10" borderId="0" xfId="1" applyFont="1" applyFill="1"/>
  </cellXfs>
  <cellStyles count="2">
    <cellStyle name="?鹎%U龡&amp;H?_x0008__x001c__x001c_?_x0007__x0001__x0001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activeCell="B11" sqref="B11"/>
    </sheetView>
  </sheetViews>
  <sheetFormatPr defaultColWidth="9.125" defaultRowHeight="13.5"/>
  <cols>
    <col min="1" max="1" width="31.25" style="4" bestFit="1" customWidth="1"/>
    <col min="2" max="2" width="70.875" style="4" customWidth="1"/>
    <col min="3" max="12" width="13.125" style="4" customWidth="1"/>
    <col min="13" max="16384" width="9.125" style="4"/>
  </cols>
  <sheetData>
    <row r="1" spans="1:2" ht="39.950000000000003" customHeight="1">
      <c r="A1" s="3" t="s">
        <v>3</v>
      </c>
      <c r="B1" s="3"/>
    </row>
    <row r="2" spans="1:2" ht="17.649999999999999" customHeight="1">
      <c r="A2" s="5"/>
      <c r="B2" s="5"/>
    </row>
    <row r="3" spans="1:2" ht="17.649999999999999" customHeight="1">
      <c r="A3" s="6"/>
    </row>
    <row r="4" spans="1:2" s="9" customFormat="1" ht="17.649999999999999" customHeight="1">
      <c r="A4" s="7" t="s">
        <v>4</v>
      </c>
      <c r="B4" s="8" t="s">
        <v>5</v>
      </c>
    </row>
    <row r="5" spans="1:2" s="9" customFormat="1" ht="33.75" customHeight="1">
      <c r="A5" s="2" t="s">
        <v>6</v>
      </c>
      <c r="B5" s="10">
        <v>51404</v>
      </c>
    </row>
    <row r="6" spans="1:2" s="9" customFormat="1" ht="17.100000000000001" customHeight="1">
      <c r="A6" s="2" t="s">
        <v>7</v>
      </c>
      <c r="B6" s="10">
        <f t="shared" ref="B6" si="0">B7</f>
        <v>2716</v>
      </c>
    </row>
    <row r="7" spans="1:2" s="9" customFormat="1" ht="17.100000000000001" customHeight="1">
      <c r="A7" s="2" t="s">
        <v>8</v>
      </c>
      <c r="B7" s="10">
        <f t="shared" ref="B7" si="1">SUM(B8:B16)</f>
        <v>2716</v>
      </c>
    </row>
    <row r="8" spans="1:2" s="9" customFormat="1" ht="16.899999999999999" customHeight="1">
      <c r="A8" s="11" t="s">
        <v>9</v>
      </c>
      <c r="B8" s="10">
        <v>2716</v>
      </c>
    </row>
    <row r="9" spans="1:2" s="9" customFormat="1" ht="16.899999999999999" customHeight="1">
      <c r="A9" s="11" t="s">
        <v>10</v>
      </c>
      <c r="B9" s="10"/>
    </row>
    <row r="10" spans="1:2" s="9" customFormat="1" ht="16.899999999999999" customHeight="1">
      <c r="A10" s="11" t="s">
        <v>11</v>
      </c>
      <c r="B10" s="10"/>
    </row>
    <row r="11" spans="1:2" s="9" customFormat="1" ht="16.899999999999999" customHeight="1">
      <c r="A11" s="11" t="s">
        <v>12</v>
      </c>
      <c r="B11" s="10"/>
    </row>
    <row r="12" spans="1:2" s="9" customFormat="1" ht="17.25" customHeight="1">
      <c r="A12" s="11" t="s">
        <v>13</v>
      </c>
      <c r="B12" s="10"/>
    </row>
    <row r="13" spans="1:2" s="9" customFormat="1" ht="16.899999999999999" customHeight="1">
      <c r="A13" s="11" t="s">
        <v>14</v>
      </c>
      <c r="B13" s="10"/>
    </row>
    <row r="14" spans="1:2" s="9" customFormat="1" ht="16.899999999999999" customHeight="1">
      <c r="A14" s="11" t="s">
        <v>15</v>
      </c>
      <c r="B14" s="10"/>
    </row>
    <row r="15" spans="1:2" s="9" customFormat="1" ht="16.899999999999999" customHeight="1">
      <c r="A15" s="11" t="s">
        <v>16</v>
      </c>
      <c r="B15" s="10"/>
    </row>
    <row r="16" spans="1:2" ht="16.899999999999999" customHeight="1">
      <c r="A16" s="11" t="s">
        <v>17</v>
      </c>
      <c r="B16" s="10"/>
    </row>
    <row r="17" spans="1:11" ht="16.899999999999999" customHeight="1">
      <c r="A17" s="2" t="s">
        <v>18</v>
      </c>
      <c r="B17" s="10"/>
    </row>
    <row r="18" spans="1:11" ht="16.899999999999999" customHeight="1">
      <c r="A18" s="2" t="s">
        <v>19</v>
      </c>
      <c r="B18" s="10"/>
    </row>
    <row r="19" spans="1:11" ht="16.899999999999999" customHeight="1">
      <c r="A19" s="2" t="s">
        <v>20</v>
      </c>
      <c r="B19" s="10">
        <v>6345</v>
      </c>
    </row>
    <row r="20" spans="1:11" ht="16.899999999999999" customHeight="1">
      <c r="A20" s="2" t="s">
        <v>21</v>
      </c>
      <c r="B20" s="12">
        <f t="shared" ref="B20" si="2">B21+B22</f>
        <v>0</v>
      </c>
    </row>
    <row r="21" spans="1:11" ht="16.899999999999999" customHeight="1">
      <c r="A21" s="2" t="s">
        <v>22</v>
      </c>
      <c r="B21" s="10"/>
    </row>
    <row r="22" spans="1:11" ht="16.899999999999999" customHeight="1">
      <c r="A22" s="2" t="s">
        <v>23</v>
      </c>
      <c r="B22" s="10"/>
    </row>
    <row r="23" spans="1:11" s="9" customFormat="1" ht="16.899999999999999" customHeight="1">
      <c r="A23" s="2" t="s">
        <v>0</v>
      </c>
      <c r="B23" s="10">
        <f t="shared" ref="B23:B24" si="3">B24</f>
        <v>0</v>
      </c>
    </row>
    <row r="24" spans="1:11" s="9" customFormat="1" ht="16.899999999999999" customHeight="1">
      <c r="A24" s="2" t="s">
        <v>24</v>
      </c>
      <c r="B24" s="10">
        <f t="shared" si="3"/>
        <v>0</v>
      </c>
    </row>
    <row r="25" spans="1:11" s="9" customFormat="1" ht="16.899999999999999" customHeight="1">
      <c r="A25" s="2" t="s">
        <v>25</v>
      </c>
      <c r="B25" s="12"/>
    </row>
    <row r="26" spans="1:11" s="9" customFormat="1" ht="16.899999999999999" customHeight="1">
      <c r="A26" s="2" t="s">
        <v>1</v>
      </c>
      <c r="B26" s="12">
        <f t="shared" ref="B26" si="4">B27</f>
        <v>40600</v>
      </c>
    </row>
    <row r="27" spans="1:11" s="9" customFormat="1" ht="16.899999999999999" customHeight="1">
      <c r="A27" s="2" t="s">
        <v>26</v>
      </c>
      <c r="B27" s="10">
        <v>40600</v>
      </c>
    </row>
    <row r="28" spans="1:11" s="9" customFormat="1" ht="17.100000000000001" customHeight="1">
      <c r="A28" s="2" t="s">
        <v>27</v>
      </c>
      <c r="B28" s="10"/>
      <c r="C28" s="13"/>
      <c r="D28" s="13"/>
      <c r="E28" s="13"/>
      <c r="F28" s="13"/>
      <c r="G28" s="13"/>
      <c r="H28" s="13"/>
      <c r="I28" s="13"/>
    </row>
    <row r="29" spans="1:11" ht="16.899999999999999" customHeight="1">
      <c r="A29" s="2" t="s">
        <v>28</v>
      </c>
      <c r="B29" s="10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6.899999999999999" customHeight="1">
      <c r="A30" s="2"/>
      <c r="B30" s="10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6.899999999999999" customHeight="1">
      <c r="A31" s="2"/>
      <c r="B31" s="10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6.899999999999999" customHeight="1">
      <c r="A32" s="1" t="s">
        <v>29</v>
      </c>
      <c r="B32" s="12">
        <f t="shared" ref="B32" si="5">SUM(B5,B6,B17:B20,B23,B26,B28,B29)</f>
        <v>101065</v>
      </c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6.899999999999999" customHeight="1">
      <c r="A33" s="15" t="s">
        <v>2</v>
      </c>
      <c r="B33" s="10">
        <v>63902</v>
      </c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6.899999999999999" customHeight="1">
      <c r="A34" s="15" t="s">
        <v>30</v>
      </c>
      <c r="B34" s="10">
        <f t="shared" ref="B34" si="6">B35</f>
        <v>0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7.25" customHeight="1">
      <c r="A35" s="16" t="s">
        <v>31</v>
      </c>
      <c r="B35" s="10">
        <f t="shared" ref="B35" si="7">SUM(B36:B44)</f>
        <v>0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6.899999999999999" customHeight="1">
      <c r="A36" s="11" t="s">
        <v>9</v>
      </c>
      <c r="B36" s="10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6.899999999999999" customHeight="1">
      <c r="A37" s="11" t="s">
        <v>10</v>
      </c>
      <c r="B37" s="10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6.899999999999999" customHeight="1">
      <c r="A38" s="11" t="s">
        <v>11</v>
      </c>
      <c r="B38" s="10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6.899999999999999" customHeight="1">
      <c r="A39" s="11" t="s">
        <v>12</v>
      </c>
      <c r="B39" s="10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6.899999999999999" customHeight="1">
      <c r="A40" s="11" t="s">
        <v>13</v>
      </c>
      <c r="B40" s="10"/>
      <c r="J40" s="14"/>
      <c r="K40" s="14"/>
    </row>
    <row r="41" spans="1:11" ht="16.899999999999999" customHeight="1">
      <c r="A41" s="11" t="s">
        <v>14</v>
      </c>
      <c r="B41" s="10"/>
      <c r="J41" s="14"/>
      <c r="K41" s="14"/>
    </row>
    <row r="42" spans="1:11" ht="16.899999999999999" customHeight="1">
      <c r="A42" s="11" t="s">
        <v>15</v>
      </c>
      <c r="B42" s="10"/>
    </row>
    <row r="43" spans="1:11" ht="16.899999999999999" customHeight="1">
      <c r="A43" s="11" t="s">
        <v>16</v>
      </c>
      <c r="B43" s="10"/>
    </row>
    <row r="44" spans="1:11" ht="16.899999999999999" customHeight="1">
      <c r="A44" s="11" t="s">
        <v>32</v>
      </c>
      <c r="B44" s="10"/>
    </row>
    <row r="45" spans="1:11" ht="16.899999999999999" customHeight="1">
      <c r="A45" s="15" t="s">
        <v>33</v>
      </c>
      <c r="B45" s="12">
        <f t="shared" ref="B45" si="8">B75</f>
        <v>0</v>
      </c>
    </row>
    <row r="46" spans="1:11" ht="16.899999999999999" customHeight="1">
      <c r="A46" s="15"/>
      <c r="B46" s="10"/>
    </row>
    <row r="47" spans="1:11" ht="16.899999999999999" customHeight="1">
      <c r="A47" s="15"/>
      <c r="B47" s="10"/>
    </row>
    <row r="48" spans="1:11" ht="16.899999999999999" customHeight="1">
      <c r="A48" s="16" t="s">
        <v>34</v>
      </c>
      <c r="B48" s="10"/>
    </row>
    <row r="49" spans="1:2" ht="17.25" customHeight="1">
      <c r="A49" s="16"/>
      <c r="B49" s="10"/>
    </row>
    <row r="50" spans="1:2" ht="17.25" customHeight="1">
      <c r="A50" s="16"/>
      <c r="B50" s="10"/>
    </row>
    <row r="51" spans="1:2" ht="17.25" customHeight="1">
      <c r="A51" s="15" t="s">
        <v>35</v>
      </c>
      <c r="B51" s="17">
        <f t="shared" ref="B51" si="9">B52+B53</f>
        <v>5000</v>
      </c>
    </row>
    <row r="52" spans="1:2" ht="17.25" customHeight="1">
      <c r="A52" s="16" t="s">
        <v>36</v>
      </c>
      <c r="B52" s="18">
        <v>5000</v>
      </c>
    </row>
    <row r="53" spans="1:2" ht="17.25" customHeight="1">
      <c r="A53" s="16" t="s">
        <v>37</v>
      </c>
      <c r="B53" s="12"/>
    </row>
    <row r="54" spans="1:2" ht="17.25" customHeight="1">
      <c r="A54" s="15" t="s">
        <v>38</v>
      </c>
      <c r="B54" s="19"/>
    </row>
    <row r="55" spans="1:2" ht="409.6" hidden="1" customHeight="1">
      <c r="A55" s="15"/>
      <c r="B55" s="19"/>
    </row>
    <row r="56" spans="1:2" ht="409.6" hidden="1" customHeight="1">
      <c r="A56" s="16" t="s">
        <v>39</v>
      </c>
      <c r="B56" s="18"/>
    </row>
    <row r="57" spans="1:2" ht="409.6" hidden="1" customHeight="1">
      <c r="A57" s="16" t="s">
        <v>40</v>
      </c>
      <c r="B57" s="19"/>
    </row>
    <row r="58" spans="1:2" ht="409.6" hidden="1" customHeight="1">
      <c r="A58" s="15" t="s">
        <v>41</v>
      </c>
      <c r="B58" s="19"/>
    </row>
    <row r="59" spans="1:2" s="21" customFormat="1" ht="409.6" hidden="1" customHeight="1">
      <c r="A59" s="15" t="s">
        <v>42</v>
      </c>
      <c r="B59" s="20">
        <f t="shared" ref="B59" si="10">B32-B33-B34-B45-B48-B51-B54-B56-B57-B58</f>
        <v>32163</v>
      </c>
    </row>
    <row r="60" spans="1:2" s="21" customFormat="1" ht="409.6" hidden="1" customHeight="1">
      <c r="A60" s="22" t="s">
        <v>43</v>
      </c>
      <c r="B60" s="19">
        <f t="shared" ref="B60" si="11">SUM(B33,B34,B45,B48,B51,B54,B56,B57:B59)</f>
        <v>101065</v>
      </c>
    </row>
    <row r="61" spans="1:2" s="21" customFormat="1" ht="409.6" hidden="1" customHeight="1">
      <c r="A61" s="23"/>
      <c r="B61" s="24"/>
    </row>
    <row r="62" spans="1:2" s="21" customFormat="1" ht="409.6" hidden="1" customHeight="1">
      <c r="A62" s="25" t="s">
        <v>44</v>
      </c>
      <c r="B62" s="26">
        <f t="shared" ref="B62" si="12">B60-B32</f>
        <v>0</v>
      </c>
    </row>
    <row r="63" spans="1:2" s="21" customFormat="1" ht="409.6" hidden="1" customHeight="1">
      <c r="A63" s="25" t="s">
        <v>45</v>
      </c>
      <c r="B63" s="27">
        <f t="shared" ref="B63" si="13">B5*0.3</f>
        <v>15421.199999999999</v>
      </c>
    </row>
    <row r="64" spans="1:2" s="21" customFormat="1" ht="409.6" hidden="1" customHeight="1">
      <c r="A64" s="25" t="s">
        <v>46</v>
      </c>
      <c r="B64" s="26" t="str">
        <f t="shared" ref="B64" si="14">IF(B59&lt;B63,"正确","错误")</f>
        <v>错误</v>
      </c>
    </row>
    <row r="65" spans="1:2" s="21" customFormat="1" ht="409.6" hidden="1" customHeight="1">
      <c r="A65" s="28"/>
      <c r="B65" s="29"/>
    </row>
    <row r="66" spans="1:2" s="21" customFormat="1" ht="409.6" hidden="1" customHeight="1">
      <c r="A66" s="30" t="s">
        <v>47</v>
      </c>
      <c r="B66" s="24"/>
    </row>
    <row r="67" spans="1:2" ht="409.6" hidden="1" customHeight="1">
      <c r="A67" s="30" t="s">
        <v>48</v>
      </c>
      <c r="B67" s="31">
        <f t="shared" ref="B67" si="15">SUM(B6)</f>
        <v>2716</v>
      </c>
    </row>
    <row r="68" spans="1:2" ht="409.6" hidden="1" customHeight="1">
      <c r="A68" s="32" t="s">
        <v>49</v>
      </c>
      <c r="B68" s="33">
        <f t="shared" ref="B68" si="16">B45</f>
        <v>0</v>
      </c>
    </row>
    <row r="69" spans="1:2" ht="409.6" hidden="1" customHeight="1">
      <c r="A69" s="30" t="s">
        <v>50</v>
      </c>
      <c r="B69" s="33">
        <f t="shared" ref="B69" si="17">B67-B68</f>
        <v>2716</v>
      </c>
    </row>
    <row r="70" spans="1:2" ht="409.6" hidden="1" customHeight="1">
      <c r="A70" s="34" t="s">
        <v>51</v>
      </c>
      <c r="B70" s="18">
        <f t="shared" ref="B70" si="18">B69</f>
        <v>2716</v>
      </c>
    </row>
    <row r="71" spans="1:2" ht="409.6" hidden="1" customHeight="1">
      <c r="A71" s="34" t="s">
        <v>52</v>
      </c>
      <c r="B71" s="18">
        <f t="shared" ref="B71" si="19">SUM(B72:B72)</f>
        <v>0</v>
      </c>
    </row>
    <row r="72" spans="1:2" ht="409.6" hidden="1" customHeight="1">
      <c r="A72" s="30" t="s">
        <v>53</v>
      </c>
      <c r="B72" s="18">
        <f t="shared" ref="B72" si="20">B69-B67+B68</f>
        <v>0</v>
      </c>
    </row>
    <row r="73" spans="1:2" ht="409.6" hidden="1" customHeight="1">
      <c r="A73" s="35"/>
      <c r="B73" s="36"/>
    </row>
    <row r="74" spans="1:2" ht="409.6" hidden="1" customHeight="1">
      <c r="A74" s="35"/>
      <c r="B74" s="36"/>
    </row>
    <row r="75" spans="1:2" ht="409.6" hidden="1" customHeight="1">
      <c r="A75" s="15" t="s">
        <v>54</v>
      </c>
      <c r="B75" s="18">
        <f t="shared" ref="B75" si="21">SUM(B76)</f>
        <v>0</v>
      </c>
    </row>
    <row r="76" spans="1:2" ht="409.6" hidden="1" customHeight="1">
      <c r="A76" s="37" t="s">
        <v>55</v>
      </c>
      <c r="B76" s="18"/>
    </row>
    <row r="77" spans="1:2" ht="17.25" customHeight="1">
      <c r="A77" s="35"/>
      <c r="B77" s="18"/>
    </row>
    <row r="78" spans="1:2" ht="17.25" customHeight="1"/>
    <row r="79" spans="1:2" ht="17.25" customHeight="1">
      <c r="A79" s="21"/>
      <c r="B79" s="21"/>
    </row>
    <row r="80" spans="1:2" ht="17.100000000000001" customHeight="1">
      <c r="A80" s="38" t="s">
        <v>56</v>
      </c>
      <c r="B80" s="39">
        <v>278434</v>
      </c>
    </row>
    <row r="81" spans="1:2">
      <c r="A81" s="40" t="s">
        <v>57</v>
      </c>
      <c r="B81" s="39">
        <f t="shared" ref="B81" si="22">B80-B70</f>
        <v>275718</v>
      </c>
    </row>
    <row r="82" spans="1:2">
      <c r="A82" s="21"/>
      <c r="B82" s="21"/>
    </row>
    <row r="83" spans="1:2">
      <c r="A83" s="21"/>
      <c r="B83" s="21"/>
    </row>
    <row r="84" spans="1:2">
      <c r="A84" s="41" t="s">
        <v>58</v>
      </c>
      <c r="B84" s="42">
        <v>3</v>
      </c>
    </row>
    <row r="85" spans="1:2">
      <c r="A85" s="43" t="s">
        <v>59</v>
      </c>
      <c r="B85" s="42">
        <f t="shared" ref="B85" si="23">B81-B84</f>
        <v>275715</v>
      </c>
    </row>
    <row r="86" spans="1:2">
      <c r="A86" s="21"/>
      <c r="B86" s="21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2022-03-29T09:29:03Z</dcterms:modified>
</cp:coreProperties>
</file>