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85" i="1"/>
  <c r="B178" s="1"/>
  <c r="B177" s="1"/>
  <c r="B222" s="1"/>
  <c r="B224" s="1"/>
  <c r="B680"/>
  <c r="B661"/>
  <c r="B649"/>
  <c r="B377"/>
  <c r="B24" s="1"/>
  <c r="B337"/>
  <c r="B22" s="1"/>
  <c r="B333"/>
  <c r="B21" s="1"/>
  <c r="B329"/>
  <c r="B19" s="1"/>
  <c r="B320"/>
  <c r="B303"/>
  <c r="B267"/>
  <c r="B240"/>
  <c r="B241" s="1"/>
  <c r="B18" s="1"/>
  <c r="B239"/>
  <c r="B233"/>
  <c r="B225"/>
  <c r="B218"/>
  <c r="B216"/>
  <c r="B204"/>
  <c r="B194"/>
  <c r="B192"/>
  <c r="B191"/>
  <c r="B189"/>
  <c r="B179"/>
  <c r="B155"/>
  <c r="B119"/>
  <c r="B112"/>
  <c r="B90"/>
  <c r="B89"/>
  <c r="B82"/>
  <c r="B77"/>
  <c r="B72"/>
  <c r="B49"/>
  <c r="B48"/>
  <c r="B45"/>
  <c r="B40"/>
  <c r="B39"/>
  <c r="B37"/>
  <c r="B36"/>
  <c r="B35"/>
  <c r="B34"/>
  <c r="B33"/>
  <c r="B32"/>
  <c r="B31"/>
  <c r="B27"/>
  <c r="B23"/>
  <c r="B17"/>
  <c r="B16"/>
  <c r="B7"/>
  <c r="B111" l="1"/>
  <c r="B14"/>
  <c r="B6" s="1"/>
  <c r="B109" s="1"/>
  <c r="B221" l="1"/>
  <c r="B229" s="1"/>
  <c r="B190" l="1"/>
  <c r="B188" l="1"/>
  <c r="B187" s="1"/>
  <c r="B211" l="1"/>
  <c r="B212" s="1"/>
  <c r="B217" s="1"/>
  <c r="B214"/>
  <c r="B215" s="1"/>
</calcChain>
</file>

<file path=xl/comments1.xml><?xml version="1.0" encoding="utf-8"?>
<comments xmlns="http://schemas.openxmlformats.org/spreadsheetml/2006/main">
  <authors>
    <author>作者</author>
  </authors>
  <commentList>
    <comment ref="A256" authorId="0">
      <text>
        <r>
          <rPr>
            <sz val="9"/>
            <color indexed="81"/>
            <rFont val="宋体"/>
            <charset val="134"/>
          </rPr>
          <t xml:space="preserve">共计26767万元，2015年退3000万元，2016年退3000万元，2017年退2000万元，2018年退2000万元，2019年退2000万元，2020年退2000万元，余12767万元，以后年度逐年结算。
</t>
        </r>
      </text>
    </comment>
    <comment ref="A263" authorId="0">
      <text>
        <r>
          <rPr>
            <b/>
            <sz val="9"/>
            <color indexed="81"/>
            <rFont val="宋体"/>
            <charset val="134"/>
          </rPr>
          <t>扣缴2019、2020年付息</t>
        </r>
      </text>
    </comment>
    <comment ref="A672" authorId="0">
      <text>
        <r>
          <rPr>
            <b/>
            <sz val="9"/>
            <color indexed="81"/>
            <rFont val="宋体"/>
            <charset val="134"/>
          </rPr>
          <t>数据最终有变化，暂时以此为准</t>
        </r>
      </text>
    </comment>
  </commentList>
</comments>
</file>

<file path=xl/sharedStrings.xml><?xml version="1.0" encoding="utf-8"?>
<sst xmlns="http://schemas.openxmlformats.org/spreadsheetml/2006/main" count="647" uniqueCount="472">
  <si>
    <t>2020年度一般公共预算转移性收支决算录入表</t>
    <phoneticPr fontId="6" type="noConversion"/>
  </si>
  <si>
    <t>项  目</t>
  </si>
  <si>
    <t>临猗县</t>
    <phoneticPr fontId="6" type="noConversion"/>
  </si>
  <si>
    <t>一般公共预算收入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</si>
  <si>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</si>
  <si>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</si>
  <si>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</si>
  <si>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</si>
  <si>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</si>
  <si>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</si>
  <si>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</si>
  <si>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</si>
  <si>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</si>
  <si>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</si>
  <si>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</si>
  <si>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</si>
  <si>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</si>
  <si>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</si>
  <si>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  <phoneticPr fontId="6" type="noConversion"/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</si>
  <si>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</si>
  <si>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</si>
  <si>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</si>
  <si>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  <phoneticPr fontId="6" type="noConversion"/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</si>
  <si>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</si>
  <si>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</si>
  <si>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</si>
  <si>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</si>
  <si>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</si>
  <si>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</si>
  <si>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</si>
  <si>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</si>
  <si>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</si>
  <si>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</si>
  <si>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</si>
  <si>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  <phoneticPr fontId="6" type="noConversion"/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</si>
  <si>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</si>
  <si>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</si>
  <si>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</si>
  <si>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</si>
  <si>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</si>
  <si>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</si>
  <si>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</si>
  <si>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</si>
  <si>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</si>
  <si>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</si>
  <si>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</si>
  <si>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</si>
  <si>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  <phoneticPr fontId="6" type="noConversion"/>
  </si>
  <si>
    <t xml:space="preserve">  专项转移支付收入</t>
  </si>
  <si>
    <t xml:space="preserve">    一般公共服务</t>
    <phoneticPr fontId="6" type="noConversion"/>
  </si>
  <si>
    <t xml:space="preserve">    外交</t>
    <phoneticPr fontId="6" type="noConversion"/>
  </si>
  <si>
    <t xml:space="preserve">    国防</t>
    <phoneticPr fontId="6" type="noConversion"/>
  </si>
  <si>
    <t xml:space="preserve">    公共安全</t>
    <phoneticPr fontId="6" type="noConversion"/>
  </si>
  <si>
    <t xml:space="preserve">    教育</t>
    <phoneticPr fontId="6" type="noConversion"/>
  </si>
  <si>
    <t xml:space="preserve">    科学技术</t>
    <phoneticPr fontId="6" type="noConversion"/>
  </si>
  <si>
    <t xml:space="preserve">    文化旅游体育与传媒</t>
    <phoneticPr fontId="6" type="noConversion"/>
  </si>
  <si>
    <t xml:space="preserve">    社会保障和就业</t>
    <phoneticPr fontId="6" type="noConversion"/>
  </si>
  <si>
    <t xml:space="preserve">    卫生健康</t>
    <phoneticPr fontId="6" type="noConversion"/>
  </si>
  <si>
    <t xml:space="preserve">    节能环保</t>
    <phoneticPr fontId="6" type="noConversion"/>
  </si>
  <si>
    <t xml:space="preserve">    城乡社区</t>
    <phoneticPr fontId="6" type="noConversion"/>
  </si>
  <si>
    <t xml:space="preserve">    农林水</t>
    <phoneticPr fontId="6" type="noConversion"/>
  </si>
  <si>
    <t xml:space="preserve">    交通运输</t>
    <phoneticPr fontId="6" type="noConversion"/>
  </si>
  <si>
    <t xml:space="preserve">    资源勘探信息等</t>
    <phoneticPr fontId="6" type="noConversion"/>
  </si>
  <si>
    <t xml:space="preserve">    商业服务业等</t>
    <phoneticPr fontId="6" type="noConversion"/>
  </si>
  <si>
    <t xml:space="preserve">    金融</t>
    <phoneticPr fontId="6" type="noConversion"/>
  </si>
  <si>
    <t xml:space="preserve">    自然资源海洋气象等</t>
    <phoneticPr fontId="6" type="noConversion"/>
  </si>
  <si>
    <t xml:space="preserve">    住房保障</t>
    <phoneticPr fontId="6" type="noConversion"/>
  </si>
  <si>
    <t xml:space="preserve">    粮油物资储备</t>
    <phoneticPr fontId="6" type="noConversion"/>
  </si>
  <si>
    <t xml:space="preserve">    灾害防治及应急管理</t>
    <phoneticPr fontId="6" type="noConversion"/>
  </si>
  <si>
    <t xml:space="preserve">    其他收入</t>
    <phoneticPr fontId="6" type="noConversion"/>
  </si>
  <si>
    <t>下级上解收入</t>
  </si>
  <si>
    <t xml:space="preserve">  体制上解收入</t>
  </si>
  <si>
    <t xml:space="preserve">  专项上解收入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</si>
  <si>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</si>
  <si>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</si>
  <si>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</si>
  <si>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</si>
  <si>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</si>
  <si>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</si>
  <si>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</si>
  <si>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</si>
  <si>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</si>
  <si>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</si>
  <si>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</si>
  <si>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</si>
  <si>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</si>
  <si>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</si>
  <si>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</si>
  <si>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</si>
  <si>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</si>
  <si>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</si>
  <si>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</si>
  <si>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</si>
  <si>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</si>
  <si>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</si>
  <si>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</si>
  <si>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动用预算稳定调节基金</t>
  </si>
  <si>
    <t>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</si>
  <si>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</si>
  <si>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</si>
  <si>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</si>
  <si>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省补助计划单列市收入</t>
  </si>
  <si>
    <t>计划单列市上解省收入</t>
  </si>
  <si>
    <t>收  入  总  计</t>
  </si>
  <si>
    <t>一般公共预算支出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</si>
  <si>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</si>
  <si>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</si>
  <si>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</si>
  <si>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</si>
  <si>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</si>
  <si>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</si>
  <si>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</si>
  <si>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  <phoneticPr fontId="6" type="noConversion"/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</si>
  <si>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</si>
  <si>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</si>
  <si>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</si>
  <si>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</si>
  <si>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</si>
  <si>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</si>
  <si>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</si>
  <si>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</si>
  <si>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</si>
  <si>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</si>
  <si>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</si>
  <si>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</si>
  <si>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</si>
  <si>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</si>
  <si>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</si>
  <si>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外交共同财政事权转移支付支出 </t>
  </si>
  <si>
    <t xml:space="preserve">    国防共同财政事权转移支付支出 </t>
  </si>
  <si>
    <t xml:space="preserve">    公共安全共同财政事权转移支付支出 </t>
  </si>
  <si>
    <t xml:space="preserve">    教育共同财政事权转移支付支出 </t>
  </si>
  <si>
    <t xml:space="preserve">    科学技术共同财政事权转移支付支出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</si>
  <si>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</si>
  <si>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</si>
  <si>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医疗卫生共同财政事权转移支付支出  </t>
  </si>
  <si>
    <t xml:space="preserve">    节能环保共同财政事权转移支付支出</t>
  </si>
  <si>
    <t xml:space="preserve">    城乡社区共同财政事权转移支付支出</t>
  </si>
  <si>
    <t xml:space="preserve">    农林水共同财政事权转移支付支出</t>
  </si>
  <si>
    <t xml:space="preserve">    交通运输共同财政事权转移支付支出 </t>
  </si>
  <si>
    <t xml:space="preserve">    资源勘探信息等共同财政事权转移支付支出 </t>
  </si>
  <si>
    <t xml:space="preserve">    商业服务业等共同财政事权转移支付支出</t>
  </si>
  <si>
    <t xml:space="preserve">    金融共同财政事权转移支付支出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</si>
  <si>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</si>
  <si>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</si>
  <si>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粮油物资储备共同财政事权转移支付支出</t>
  </si>
  <si>
    <t xml:space="preserve">    灾害防治及应急管理共同财政事权转移支付支出  </t>
  </si>
  <si>
    <t xml:space="preserve">    其他共同财政事权转移支付支出 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</si>
  <si>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</si>
  <si>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</si>
  <si>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</si>
  <si>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</si>
  <si>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</si>
  <si>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</si>
  <si>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</si>
  <si>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</si>
  <si>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</si>
  <si>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</si>
  <si>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</si>
  <si>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</si>
  <si>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</si>
  <si>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</si>
  <si>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</si>
  <si>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</si>
  <si>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</si>
  <si>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</si>
  <si>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</si>
  <si>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</si>
  <si>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</si>
  <si>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</si>
  <si>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</si>
  <si>
    <t>上解上级支出</t>
  </si>
  <si>
    <t xml:space="preserve">  体制上解支出</t>
  </si>
  <si>
    <t xml:space="preserve">  专项上解支出</t>
  </si>
  <si>
    <t>调出资金</t>
  </si>
  <si>
    <t>债务还本支出</t>
    <phoneticPr fontId="6" type="noConversion"/>
  </si>
  <si>
    <t xml:space="preserve">  地方政府一般债务还本支出</t>
    <phoneticPr fontId="6" type="noConversion"/>
  </si>
  <si>
    <t xml:space="preserve">    地方政府一般债券还本支出</t>
    <phoneticPr fontId="6" type="noConversion"/>
  </si>
  <si>
    <t xml:space="preserve">    地方政府向外国政府借款还本支出</t>
    <phoneticPr fontId="6" type="noConversion"/>
  </si>
  <si>
    <t xml:space="preserve">    地方政府向国际组织借款还本支出</t>
    <phoneticPr fontId="6" type="noConversion"/>
  </si>
  <si>
    <t xml:space="preserve">    地方政府其他一般债务还本支出</t>
    <phoneticPr fontId="6" type="noConversion"/>
  </si>
  <si>
    <t>债务转贷支出</t>
  </si>
  <si>
    <t xml:space="preserve">  地方政府一般债券转贷支出</t>
    <phoneticPr fontId="6" type="noConversion"/>
  </si>
  <si>
    <t xml:space="preserve">  地方政府向外国政府借款转贷支出</t>
    <phoneticPr fontId="6" type="noConversion"/>
  </si>
  <si>
    <t xml:space="preserve">  地方政府向国际组织借款转贷支出</t>
    <phoneticPr fontId="6" type="noConversion"/>
  </si>
  <si>
    <t xml:space="preserve">  地方政府其他一般债务转贷支出</t>
    <phoneticPr fontId="6" type="noConversion"/>
  </si>
  <si>
    <t>补充预算周转金</t>
  </si>
  <si>
    <t>拨付国债转贷资金数</t>
  </si>
  <si>
    <t>国债转贷资金结余</t>
  </si>
  <si>
    <t>安排预算稳定调节基金</t>
  </si>
  <si>
    <t>援助其他地区支出</t>
  </si>
  <si>
    <t xml:space="preserve">  援助其他省(自治区、直辖市、计划单列市)支出</t>
  </si>
  <si>
    <t xml:space="preserve">  援助省内其他地市(区)支出</t>
  </si>
  <si>
    <t xml:space="preserve">  援助市内其他县市(区)支出</t>
  </si>
  <si>
    <t>计划单列市上解省支出</t>
  </si>
  <si>
    <t>省补助计划单列市支出</t>
  </si>
  <si>
    <t>待偿债置换一般债券结余</t>
  </si>
  <si>
    <t>年终结余</t>
  </si>
  <si>
    <t>减:结转下年的支出</t>
  </si>
  <si>
    <t>净结余</t>
  </si>
  <si>
    <t>支  出  总  计</t>
  </si>
  <si>
    <t>收支平衡校验</t>
    <phoneticPr fontId="6" type="noConversion"/>
  </si>
  <si>
    <t>当年一般公共预算支出的9%</t>
    <phoneticPr fontId="6" type="noConversion"/>
  </si>
  <si>
    <t>结转校验</t>
    <phoneticPr fontId="6" type="noConversion"/>
  </si>
  <si>
    <t>净结余</t>
    <phoneticPr fontId="6" type="noConversion"/>
  </si>
  <si>
    <t>资金结算</t>
    <phoneticPr fontId="6" type="noConversion"/>
  </si>
  <si>
    <t>1、一般预算资金结算</t>
    <phoneticPr fontId="6" type="noConversion"/>
  </si>
  <si>
    <t>2019年上级财政补助数</t>
    <phoneticPr fontId="6" type="noConversion"/>
  </si>
  <si>
    <t>2019年地方财政应上解数</t>
    <phoneticPr fontId="6" type="noConversion"/>
  </si>
  <si>
    <t>2019年地方财政实际上解数</t>
    <phoneticPr fontId="6" type="noConversion"/>
  </si>
  <si>
    <t>2019年地方财政少上解数</t>
    <phoneticPr fontId="6" type="noConversion"/>
  </si>
  <si>
    <t>2019年12月31日上级财政已拨款数（一般）</t>
    <phoneticPr fontId="6" type="noConversion"/>
  </si>
  <si>
    <t>通过银行拨款（含通过农发行）</t>
    <phoneticPr fontId="6" type="noConversion"/>
  </si>
  <si>
    <t>预抵税收返还</t>
    <phoneticPr fontId="6" type="noConversion"/>
  </si>
  <si>
    <t>上级财政上年超借给下级财政</t>
    <phoneticPr fontId="6" type="noConversion"/>
  </si>
  <si>
    <t>最后结算地方欠上级资金</t>
    <phoneticPr fontId="6" type="noConversion"/>
  </si>
  <si>
    <t>2、国债转贷资金结算</t>
    <phoneticPr fontId="6" type="noConversion"/>
  </si>
  <si>
    <t>（一）1998-2019年上级财政应拨国债转贷资金</t>
    <phoneticPr fontId="6" type="noConversion"/>
  </si>
  <si>
    <t>（二）至2019年12月31日已拨国债转贷资金</t>
    <phoneticPr fontId="6" type="noConversion"/>
  </si>
  <si>
    <t>（三）2019年年终结算上级财政欠地方国债转贷资金</t>
    <phoneticPr fontId="6" type="noConversion"/>
  </si>
  <si>
    <t>（四）至2019年12月31日地方已偿还国债转贷资金本金</t>
    <phoneticPr fontId="6" type="noConversion"/>
  </si>
  <si>
    <t>（五）2004年至2019年上级财政转贷资金转拨款</t>
    <phoneticPr fontId="6" type="noConversion"/>
  </si>
  <si>
    <t>预算周转金</t>
    <phoneticPr fontId="6" type="noConversion"/>
  </si>
  <si>
    <t>结算补助万元取整差数:</t>
    <phoneticPr fontId="6" type="noConversion"/>
  </si>
  <si>
    <t>结算补助按公式合计数：</t>
    <phoneticPr fontId="6" type="noConversion"/>
  </si>
  <si>
    <t>各项结算补助（万元取整）</t>
    <phoneticPr fontId="6" type="noConversion"/>
  </si>
  <si>
    <t xml:space="preserve">    风险基金上划 </t>
    <phoneticPr fontId="6" type="noConversion"/>
  </si>
  <si>
    <t>脱补县扣款</t>
    <phoneticPr fontId="6" type="noConversion"/>
  </si>
  <si>
    <t>收回生态环境保护专项资金（运财资环[2020]78号）</t>
    <phoneticPr fontId="6" type="noConversion"/>
  </si>
  <si>
    <t>改变粮食拨款渠道</t>
  </si>
  <si>
    <t>下划工商质监食药行政管理机构支出预算基数（运财行[2019]44号）</t>
  </si>
  <si>
    <t>补贴机场航线</t>
  </si>
  <si>
    <t>盐湖区垫付市级2017年新增债券付息结算（运财预[2017]25号）</t>
    <phoneticPr fontId="6" type="noConversion"/>
  </si>
  <si>
    <t>盐湖区垫付开发区棚户区改造项目资金</t>
  </si>
  <si>
    <t>农村税费改革转移支付补助资金</t>
  </si>
  <si>
    <t>开发区财政体制改革上划基数结算(2017年）</t>
  </si>
  <si>
    <t>盐湖区城区防风林带工程占地租赁费结算</t>
    <phoneticPr fontId="6" type="noConversion"/>
  </si>
  <si>
    <t>盐湖区国土资源局人员上划</t>
    <phoneticPr fontId="6" type="noConversion"/>
  </si>
  <si>
    <t>山西电器开关厂子弟学校人员经费补助</t>
    <phoneticPr fontId="6" type="noConversion"/>
  </si>
  <si>
    <t>河津铝业公司不达基数体制结算</t>
  </si>
  <si>
    <t>退还闻喜海鑫公司寺塔煤矿转让遗留款（市长专题会议纪要[2015]17次）</t>
  </si>
  <si>
    <t>盐湖区城市维护建设税返还</t>
    <phoneticPr fontId="6" type="noConversion"/>
  </si>
  <si>
    <t>开发区城市维护建设税返还</t>
    <phoneticPr fontId="6" type="noConversion"/>
  </si>
  <si>
    <t>盐湖教育事业经费补助</t>
    <phoneticPr fontId="6" type="noConversion"/>
  </si>
  <si>
    <t>2020年中心城区公交车和更换新能源出租车补贴结算（运财建[2020]92号）</t>
    <phoneticPr fontId="6" type="noConversion"/>
  </si>
  <si>
    <t>支持人民银行事业发展</t>
  </si>
  <si>
    <t>2020年教育费附加结算</t>
    <phoneticPr fontId="6" type="noConversion"/>
  </si>
  <si>
    <t>扣缴2018年度专项债券发行项目还本付息（运财预函[2020]8号）</t>
    <phoneticPr fontId="6" type="noConversion"/>
  </si>
  <si>
    <t>收回棚户区改造中央专项补助资金（运财综[2020]21号）</t>
    <phoneticPr fontId="6" type="noConversion"/>
  </si>
  <si>
    <t>绛县与绛县开发区结算</t>
    <phoneticPr fontId="6" type="noConversion"/>
  </si>
  <si>
    <t>芮城与风陵渡结算</t>
    <phoneticPr fontId="6" type="noConversion"/>
  </si>
  <si>
    <t>各县财力性补助（含一事一议）</t>
    <phoneticPr fontId="6" type="noConversion"/>
  </si>
  <si>
    <t>寺庙维修费（市县）</t>
  </si>
  <si>
    <t>体制结算－解决特殊疑难信访问题补助资金</t>
  </si>
  <si>
    <t>体制结算－建立对资源、能源型财政困难省份民生政策托底保障机制</t>
  </si>
  <si>
    <t>选调生到村任职中央财政补助资金</t>
  </si>
  <si>
    <t>乡村振兴战略资金</t>
    <phoneticPr fontId="6" type="noConversion"/>
  </si>
  <si>
    <t>体制结算－高校毕业生到村任职补助经费</t>
  </si>
  <si>
    <t>体制结算-应急物资保障体系建设</t>
    <phoneticPr fontId="6" type="noConversion"/>
  </si>
  <si>
    <t>全省边远贫困地区和革命老区教师支教配套经费</t>
  </si>
  <si>
    <t>体制结算－“三区”人才计划教师专项工作补助经费</t>
  </si>
  <si>
    <t>山西省“三区”科技人员及科技特派员专项计划（市县）</t>
  </si>
  <si>
    <t>体制结算－地方科技人才支持计划</t>
  </si>
  <si>
    <t>体制结算－各项结算补助</t>
    <phoneticPr fontId="6" type="noConversion"/>
  </si>
  <si>
    <t>预备费</t>
  </si>
  <si>
    <t>体制结算—公共卫生体系建设和重大疫情防控救治体系建设</t>
    <phoneticPr fontId="6" type="noConversion"/>
  </si>
  <si>
    <t>预备费</t>
    <phoneticPr fontId="6" type="noConversion"/>
  </si>
  <si>
    <t>体制结算－博物馆纪念馆逐步免费开放补助资金</t>
  </si>
  <si>
    <t>农村寄宿制学校电影放映专项补贴资金</t>
  </si>
  <si>
    <t>全省乡镇（公社）老放映员补助资金</t>
    <phoneticPr fontId="6" type="noConversion"/>
  </si>
  <si>
    <t>“三区”文化人才专项资金（省级）配套中央转移市县</t>
  </si>
  <si>
    <t>体制结算－“三区”文化人才专项经费</t>
  </si>
  <si>
    <t>体制结算－公共体育场馆向社会免费或低收费开放补助资金</t>
  </si>
  <si>
    <t>体制结算－美术馆、公共图书馆、文化馆（站）免费开放补助资金</t>
    <phoneticPr fontId="6" type="noConversion"/>
  </si>
  <si>
    <t>资源税改革后预计收入低于调整后收入水平省级补助市县</t>
  </si>
  <si>
    <t>芮城卷烟厂关闭补助</t>
  </si>
  <si>
    <t>乡镇配套设施建设补助</t>
    <phoneticPr fontId="6" type="noConversion"/>
  </si>
  <si>
    <t>对示范区、开发区收入增量返还</t>
  </si>
  <si>
    <t>对市、县支出进度考核奖惩资金</t>
  </si>
  <si>
    <t>对县级增量返还（对县级新兴产业、第三产业税收收入增量100%奖励）</t>
  </si>
  <si>
    <t>均衡性转移支付</t>
    <phoneticPr fontId="6" type="noConversion"/>
  </si>
  <si>
    <t>城市社区事务转移支付</t>
  </si>
  <si>
    <t>乡镇工作人员补贴</t>
  </si>
  <si>
    <t>均衡性转移支付</t>
  </si>
  <si>
    <t>省对市县均衡性转移支付补助</t>
  </si>
  <si>
    <t>省对县级生态转移支付</t>
  </si>
  <si>
    <t>农业转移人口市民化奖励资金</t>
  </si>
  <si>
    <t>县级基本财力保障机制奖补资金收入</t>
    <phoneticPr fontId="6" type="noConversion"/>
  </si>
  <si>
    <t>县级基本财力保障机制奖补资金</t>
  </si>
  <si>
    <t>县级基本财力保障奖补省级资金</t>
  </si>
  <si>
    <t>特别国债调入</t>
  </si>
  <si>
    <t>资源枯竭型城市转移支付补助收入</t>
    <phoneticPr fontId="6" type="noConversion"/>
  </si>
  <si>
    <t>资源枯竭城市转移支付</t>
    <phoneticPr fontId="6" type="noConversion"/>
  </si>
  <si>
    <t>产粮(油)大县奖励资金收入</t>
    <phoneticPr fontId="6" type="noConversion"/>
  </si>
  <si>
    <t>产粮大县奖励资金</t>
  </si>
  <si>
    <t>重点生态功能区转移支付收入</t>
    <phoneticPr fontId="6" type="noConversion"/>
  </si>
  <si>
    <t>重点生态功能区转移支付</t>
    <phoneticPr fontId="6" type="noConversion"/>
  </si>
  <si>
    <t>固定数额补助收入</t>
    <phoneticPr fontId="6" type="noConversion"/>
  </si>
  <si>
    <t>固定数额－补助地方纪检、监察部门经费</t>
    <phoneticPr fontId="6" type="noConversion"/>
  </si>
  <si>
    <t>固定数额－补助地方审计部门专项经费</t>
  </si>
  <si>
    <t>固定数额－归侨生活补助费</t>
  </si>
  <si>
    <t>归侨归眷救济配套专款</t>
  </si>
  <si>
    <t>企业事业单位划转补助收入</t>
    <phoneticPr fontId="6" type="noConversion"/>
  </si>
  <si>
    <t>生态环境监测机构单位经费上划基数</t>
    <phoneticPr fontId="6" type="noConversion"/>
  </si>
  <si>
    <t>国土开发区土地分局下划基数</t>
  </si>
  <si>
    <t>山西省大容量计量站经费下划基数</t>
  </si>
  <si>
    <t>盐务市级下划基数</t>
  </si>
  <si>
    <t>体制管理型直管县基数划转市级补助</t>
    <phoneticPr fontId="6" type="noConversion"/>
  </si>
  <si>
    <t>代收代扣代收手续费上划数（运财行[2019]5号）</t>
    <phoneticPr fontId="6" type="noConversion"/>
  </si>
  <si>
    <t>省地税“三代”手续费下划</t>
    <phoneticPr fontId="6" type="noConversion"/>
  </si>
  <si>
    <t>农业三税手续费上划数（运财行[2019]5号）</t>
    <phoneticPr fontId="6" type="noConversion"/>
  </si>
  <si>
    <t>代扣代缴个人所得税手续费下划基数（运财行[2020]67号）</t>
    <phoneticPr fontId="6" type="noConversion"/>
  </si>
  <si>
    <t>税务经费下划市县</t>
    <phoneticPr fontId="6" type="noConversion"/>
  </si>
  <si>
    <t>定额结算</t>
    <phoneticPr fontId="6" type="noConversion"/>
  </si>
  <si>
    <t>法检两院上划基数结算</t>
    <phoneticPr fontId="6" type="noConversion"/>
  </si>
  <si>
    <t>帮助县落实省出台的补贴政策资金</t>
    <phoneticPr fontId="6" type="noConversion"/>
  </si>
  <si>
    <t>工商市县级下划基数</t>
  </si>
  <si>
    <t>质监市县级下划基数</t>
  </si>
  <si>
    <t>固定数额－石油价格调整对渔业农村客运出租车等行业的补助</t>
  </si>
  <si>
    <t>体制结算－企业军转干部生活困难补助经费</t>
  </si>
  <si>
    <t>固定数额－优抚事业单位补助经费</t>
  </si>
  <si>
    <t>固定数额－农村教师绩效工资补助经费</t>
  </si>
  <si>
    <t>固定数额－基层医疗卫生绩效工资补助经费</t>
    <phoneticPr fontId="6" type="noConversion"/>
  </si>
  <si>
    <t>固定数额－农村税费改革转移支付</t>
  </si>
  <si>
    <t>固定数额－调整工资转移支付（体制处）</t>
  </si>
  <si>
    <t>农村税费改革转移支付</t>
  </si>
  <si>
    <t>农村税费改革（市级补助）</t>
  </si>
  <si>
    <t>乡镇工作人员补贴</t>
    <phoneticPr fontId="6" type="noConversion"/>
  </si>
  <si>
    <t>固定数额－国有企业职教幼教退休教师待遇补助资金</t>
  </si>
  <si>
    <t>革命老区转移支付收入</t>
    <phoneticPr fontId="6" type="noConversion"/>
  </si>
  <si>
    <t>革命老区补助资金</t>
  </si>
  <si>
    <t>贫困地区转移支付收入</t>
    <phoneticPr fontId="6" type="noConversion"/>
  </si>
  <si>
    <t>财政扶贫资金</t>
  </si>
  <si>
    <t>财政专项扶贫资金（扶贫发展支出方向）</t>
  </si>
  <si>
    <t>民族发展资金</t>
  </si>
  <si>
    <t>农村建档立卡贫困人口补充医疗保险补助资金</t>
  </si>
  <si>
    <t>农村建档立卡贫困人口参保缴费资助补助资金</t>
  </si>
  <si>
    <t>公共安全共同财政事权转移支付收入</t>
    <phoneticPr fontId="6" type="noConversion"/>
  </si>
  <si>
    <t>特定转移支付资金</t>
  </si>
  <si>
    <t>政法转移支付配套资金（列市县）</t>
  </si>
  <si>
    <t>省级交办市县政法机关案件办案业务费</t>
  </si>
  <si>
    <t>扫黑除恶专项经费</t>
  </si>
  <si>
    <t>教育共同财政事权转移支付收入</t>
    <phoneticPr fontId="6" type="noConversion"/>
  </si>
  <si>
    <t>学生资助补助经费</t>
  </si>
  <si>
    <t>学生资助补助省级配套资金（补助市县奖助学金）</t>
  </si>
  <si>
    <t>普通高中免学杂费省级配套经费（补助市县）</t>
  </si>
  <si>
    <t>特殊教育补助经费</t>
  </si>
  <si>
    <t>学前教育建设与资助资金(补助市县)</t>
  </si>
  <si>
    <t>支持学前教育发展资金</t>
  </si>
  <si>
    <t>改善普通高中学校办学条件补助资金</t>
  </si>
  <si>
    <t>城乡义务教育补助经费</t>
  </si>
  <si>
    <t>城乡义务教育补助配套经费（补助市县）</t>
  </si>
  <si>
    <t>学生资助补助省级配套资金（补助市县中职免学费）</t>
  </si>
  <si>
    <t>现代职业教育质量提升计划专项资金</t>
  </si>
  <si>
    <t>义务教育薄弱环节改善与能力提升补助资金预算</t>
  </si>
  <si>
    <t>原民办代课教师教龄补贴</t>
  </si>
  <si>
    <t>中小学及幼儿园教师国家级培训计划资金</t>
  </si>
  <si>
    <t>单位国库集中支付结余资金政府采购应付款</t>
  </si>
  <si>
    <t>义务教育薄弱环节改善与能力提升项目省级资金</t>
  </si>
  <si>
    <t>公办普通高中公用经费补助资金</t>
  </si>
  <si>
    <t>特殊教育学校改善办学条件经费(市县)</t>
  </si>
  <si>
    <t>中小学幼儿园教师培训经费(补助市县)</t>
  </si>
  <si>
    <t>科学技术共同财政事权转移支付收入</t>
    <phoneticPr fontId="6" type="noConversion"/>
  </si>
  <si>
    <t>固定数额－基层科普行动计划资金</t>
  </si>
  <si>
    <t>科普惠农兴村计划</t>
  </si>
  <si>
    <t>文化旅游体育与传媒共同财政事权转移支付收入</t>
    <phoneticPr fontId="6" type="noConversion"/>
  </si>
  <si>
    <t>中央补助地方公共文化服务体系建设专项资金</t>
  </si>
  <si>
    <t>省级公共文化服务体系建设配套资金</t>
  </si>
  <si>
    <t>非物质文化遗产保护专项资金</t>
  </si>
  <si>
    <t>国家文物保护专项资金</t>
  </si>
  <si>
    <t>县级融媒体中心建设奖补资金</t>
  </si>
  <si>
    <t>社会保障和就业共同财政事权转移支付收入</t>
    <phoneticPr fontId="6" type="noConversion"/>
  </si>
  <si>
    <t>2019年退役安置中央补助经费</t>
    <phoneticPr fontId="6" type="noConversion"/>
  </si>
  <si>
    <t>2019年退役士兵社保接续补助资金</t>
    <phoneticPr fontId="6" type="noConversion"/>
  </si>
  <si>
    <t>机关事业单位养老保险制度改革补助经费</t>
  </si>
  <si>
    <t>退役安置补助经费</t>
  </si>
  <si>
    <t>就业补助资金</t>
  </si>
  <si>
    <t>就业资金（列市县）</t>
  </si>
  <si>
    <t>城乡居民基本养老保险补助经费</t>
  </si>
  <si>
    <t>全省城乡居民基本养老保险省级补助资金</t>
  </si>
  <si>
    <t>残疾人补贴</t>
  </si>
  <si>
    <t>困难群众救助补助资金</t>
  </si>
  <si>
    <t>困难群众生活救助资金（配套）</t>
  </si>
  <si>
    <t>扶残助残项目</t>
  </si>
  <si>
    <t>康复专项经费（市县）</t>
  </si>
  <si>
    <t>优抚对象补助经费</t>
  </si>
  <si>
    <t>优抚对象抚恤补助配套资金 （市县）</t>
  </si>
  <si>
    <t>残疾人事业发展补助资金</t>
  </si>
  <si>
    <t>退役安置补助资金（无军籍）</t>
  </si>
  <si>
    <t>部分退役士兵社会保险经费</t>
  </si>
  <si>
    <t>退役安置补助资金</t>
  </si>
  <si>
    <t>企业职工养老保险补助经费</t>
  </si>
  <si>
    <t>困难群众救助补助资金</t>
    <phoneticPr fontId="6" type="noConversion"/>
  </si>
  <si>
    <t>医疗卫生共同财政事权转移支付收入</t>
    <phoneticPr fontId="6" type="noConversion"/>
  </si>
  <si>
    <t>地方公共卫生（补助市县）</t>
  </si>
  <si>
    <t>基本公共卫生服务补助配套经费（补助市县）</t>
  </si>
  <si>
    <t>疾病应急救助</t>
  </si>
  <si>
    <t>卫生健康能力提升（补助市县）</t>
  </si>
  <si>
    <t>医疗卫生机构改革和发展建设(补助市县)</t>
  </si>
  <si>
    <t>支持计划生育工作专项补助经费（补助市县）</t>
  </si>
  <si>
    <t>中医药事业传承与发展（补助市县）</t>
  </si>
  <si>
    <t>医疗救助补助资金</t>
  </si>
  <si>
    <t>计划生育转移支付资金</t>
  </si>
  <si>
    <t>城乡居民基本医疗保险补助配套资金</t>
  </si>
  <si>
    <t>新农合和城镇居民基本医疗保险补助经费</t>
  </si>
  <si>
    <t>城乡医疗救助资金</t>
  </si>
  <si>
    <t>优抚对象医疗保障经费</t>
  </si>
  <si>
    <t>优抚对象医疗救助配套资金</t>
  </si>
  <si>
    <t>基本药物制度补助资金</t>
  </si>
  <si>
    <t>中央基本公共卫生补助资金</t>
  </si>
  <si>
    <t>医疗服务能力提升补助资金</t>
  </si>
  <si>
    <t>其他支出（含农信社化险改制专项扶持资金）</t>
  </si>
  <si>
    <t>节能环保共同财政事权转移支付收入</t>
    <phoneticPr fontId="6" type="noConversion"/>
  </si>
  <si>
    <t>节能减排补助资金</t>
  </si>
  <si>
    <t>林业生态保护恢复资金</t>
  </si>
  <si>
    <t xml:space="preserve">    农林水共同财政事权转移支付支出</t>
    <phoneticPr fontId="6" type="noConversion"/>
  </si>
  <si>
    <t>乡村振兴专项资金</t>
  </si>
  <si>
    <t>农业保险保费补贴</t>
  </si>
  <si>
    <t>农业保险保费补贴（市县）</t>
  </si>
  <si>
    <t>农业保险保费补贴</t>
    <phoneticPr fontId="6" type="noConversion"/>
  </si>
  <si>
    <t>政策性农业保险保费补贴</t>
    <phoneticPr fontId="6" type="noConversion"/>
  </si>
  <si>
    <t>大中型水库移民后期扶持资金</t>
  </si>
  <si>
    <t>水利发展资金</t>
  </si>
  <si>
    <t>乡村环境治理补助资金</t>
  </si>
  <si>
    <t>林业改革发展资金</t>
  </si>
  <si>
    <t>农业生产发展资金</t>
  </si>
  <si>
    <t>农业资源及生态保护补助资金</t>
  </si>
  <si>
    <t>动物防疫等补助经费</t>
  </si>
  <si>
    <t>农田建设补助专项资金</t>
  </si>
  <si>
    <t>农田建设补助资金</t>
  </si>
  <si>
    <t>用于支持做好农业生产和水利救灾相关工作</t>
  </si>
  <si>
    <t>　  交通运输共同财政事权转移支付收入</t>
    <phoneticPr fontId="6" type="noConversion"/>
  </si>
  <si>
    <t>成品油税费改革转移支付</t>
  </si>
  <si>
    <t>车辆购置税收入补助地方</t>
  </si>
  <si>
    <t>城市公交车成品油补贴</t>
  </si>
  <si>
    <t>2020车购税收入补助地方资金（第一批）重点项目支出</t>
  </si>
  <si>
    <t xml:space="preserve">    住房保障共同财政事权转移支付收入</t>
    <phoneticPr fontId="6" type="noConversion"/>
  </si>
  <si>
    <t>农村危房改造补助资金</t>
  </si>
  <si>
    <t>农村危房改造省级补助资金</t>
  </si>
  <si>
    <t>中央财政城镇保障性安居工程专项资金</t>
  </si>
  <si>
    <t>城镇低收入住房保障家庭租赁补贴及其他保障性安居工程支出（补助市县）</t>
  </si>
  <si>
    <t xml:space="preserve">    其他共同财政事权转移支付收入</t>
    <phoneticPr fontId="6" type="noConversion"/>
  </si>
  <si>
    <t>省派驻村第一书记工作经费</t>
  </si>
  <si>
    <t>其他一般性转移支付收入</t>
    <phoneticPr fontId="6" type="noConversion"/>
  </si>
  <si>
    <t>农村财会人员培训经费</t>
  </si>
  <si>
    <t>山西省大学生村官专项培训经费(市县）</t>
  </si>
  <si>
    <t>脱贫攻坚补短板综合财力补助资金</t>
  </si>
  <si>
    <t>支持新能源产业发展</t>
    <phoneticPr fontId="6" type="noConversion"/>
  </si>
  <si>
    <t xml:space="preserve">    专项上解</t>
    <phoneticPr fontId="6" type="noConversion"/>
  </si>
  <si>
    <t xml:space="preserve">      2020年对口援疆资金</t>
    <phoneticPr fontId="6" type="noConversion"/>
  </si>
  <si>
    <t xml:space="preserve">      体制管理型直管县基数上解</t>
    <phoneticPr fontId="6" type="noConversion"/>
  </si>
  <si>
    <t xml:space="preserve">      市级对体制管理型直管县配套基数上解</t>
    <phoneticPr fontId="6" type="noConversion"/>
  </si>
  <si>
    <t xml:space="preserve">      大秦铁路山西侯禹有限公司税收上解基数（晋财预[2016]5号）</t>
    <phoneticPr fontId="6" type="noConversion"/>
  </si>
  <si>
    <t xml:space="preserve">      水资源税专项上解基数</t>
    <phoneticPr fontId="6" type="noConversion"/>
  </si>
  <si>
    <t xml:space="preserve">      医疗卫生领域财政事权和支出责任划分上解基数</t>
    <phoneticPr fontId="6" type="noConversion"/>
  </si>
  <si>
    <t xml:space="preserve">      教育领域财政事权上解基数</t>
    <phoneticPr fontId="6" type="noConversion"/>
  </si>
  <si>
    <t xml:space="preserve">      城区公交补贴专项上解（运财建[2019]104号）</t>
    <phoneticPr fontId="6" type="noConversion"/>
  </si>
  <si>
    <t xml:space="preserve">      关于可再生能源电价附加增值税返还资金地方扣款（运财建[2020]98号 晋财建一[2020]71号）</t>
    <phoneticPr fontId="6" type="noConversion"/>
  </si>
  <si>
    <t xml:space="preserve">      市县法检化解政府隐性债务资金专项上解（晋财政法[2020]141号）</t>
    <phoneticPr fontId="6" type="noConversion"/>
  </si>
  <si>
    <t xml:space="preserve">      农业综合开发财政有偿资金上解</t>
    <phoneticPr fontId="6" type="noConversion"/>
  </si>
  <si>
    <t xml:space="preserve">      2019年增值税留抵退税上解（运财预[2020]59号）</t>
    <phoneticPr fontId="6" type="noConversion"/>
  </si>
  <si>
    <t xml:space="preserve">      2019年汾河生态供水水费结算（运财农[2020]88号）</t>
    <phoneticPr fontId="6" type="noConversion"/>
  </si>
  <si>
    <t xml:space="preserve">      2018-2019年环境空气质量奖惩资金专项上解（晋财建二[2020]211号）</t>
    <phoneticPr fontId="6" type="noConversion"/>
  </si>
  <si>
    <t xml:space="preserve">      2018-2019年跨界断面水质考核生态补偿金专项上解（晋财建二[2020]210号）</t>
    <phoneticPr fontId="6" type="noConversion"/>
  </si>
  <si>
    <t xml:space="preserve">      2018-2019年环境空气质量奖惩资金专项上解（运财资环[2020]32号）</t>
    <phoneticPr fontId="6" type="noConversion"/>
  </si>
  <si>
    <t xml:space="preserve">      2018-2019年跨界断面水质考核生态补偿金专项上解（运财资环[2020]83号）</t>
    <phoneticPr fontId="6" type="noConversion"/>
  </si>
  <si>
    <t xml:space="preserve">      2020年再融资债券到期还本</t>
    <phoneticPr fontId="6" type="noConversion"/>
  </si>
  <si>
    <t xml:space="preserve">      再融资债券置换2020年政府债券到期本金</t>
    <phoneticPr fontId="6" type="noConversion"/>
  </si>
  <si>
    <t xml:space="preserve">      财力还2020年政府债券到期本金</t>
    <phoneticPr fontId="6" type="noConversion"/>
  </si>
  <si>
    <t xml:space="preserve">    体制上解合计</t>
    <phoneticPr fontId="6" type="noConversion"/>
  </si>
  <si>
    <t xml:space="preserve">      原体制上解</t>
    <phoneticPr fontId="6" type="noConversion"/>
  </si>
  <si>
    <t xml:space="preserve">      出口退税专项上解支出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</si>
</sst>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);[Red]\(0.0\)"/>
    <numFmt numFmtId="178" formatCode="0.0_ "/>
    <numFmt numFmtId="179" formatCode="0_ "/>
    <numFmt numFmtId="180" formatCode="0.00_ "/>
    <numFmt numFmtId="181" formatCode="0.0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name val="楷体"/>
      <family val="3"/>
      <charset val="134"/>
    </font>
    <font>
      <sz val="12"/>
      <name val="楷体"/>
      <family val="3"/>
      <charset val="134"/>
    </font>
    <font>
      <b/>
      <sz val="18"/>
      <name val="楷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楷体"/>
      <family val="3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2">
    <xf numFmtId="0" fontId="0" fillId="0" borderId="0" xfId="0">
      <alignment vertical="center"/>
    </xf>
    <xf numFmtId="176" fontId="0" fillId="2" borderId="0" xfId="1" applyNumberFormat="1" applyFont="1" applyFill="1"/>
    <xf numFmtId="177" fontId="3" fillId="2" borderId="0" xfId="2" applyNumberFormat="1" applyFont="1" applyFill="1"/>
    <xf numFmtId="0" fontId="4" fillId="0" borderId="0" xfId="2" applyFont="1"/>
    <xf numFmtId="0" fontId="5" fillId="2" borderId="0" xfId="1" applyFont="1" applyFill="1" applyAlignment="1">
      <alignment horizontal="center"/>
    </xf>
    <xf numFmtId="1" fontId="7" fillId="2" borderId="0" xfId="2" applyNumberFormat="1" applyFont="1" applyFill="1"/>
    <xf numFmtId="0" fontId="8" fillId="2" borderId="1" xfId="2" applyFont="1" applyFill="1" applyBorder="1" applyAlignment="1"/>
    <xf numFmtId="0" fontId="8" fillId="0" borderId="0" xfId="2" applyFont="1"/>
    <xf numFmtId="0" fontId="9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 applyProtection="1">
      <alignment vertical="center"/>
    </xf>
    <xf numFmtId="178" fontId="7" fillId="0" borderId="2" xfId="2" applyNumberFormat="1" applyFont="1" applyFill="1" applyBorder="1" applyAlignment="1">
      <alignment horizontal="right" vertical="center"/>
    </xf>
    <xf numFmtId="0" fontId="4" fillId="2" borderId="0" xfId="2" applyFont="1" applyFill="1"/>
    <xf numFmtId="178" fontId="7" fillId="2" borderId="2" xfId="2" applyNumberFormat="1" applyFont="1" applyFill="1" applyBorder="1" applyAlignment="1">
      <alignment horizontal="right" vertical="center"/>
    </xf>
    <xf numFmtId="0" fontId="7" fillId="4" borderId="2" xfId="1" applyNumberFormat="1" applyFont="1" applyFill="1" applyBorder="1" applyAlignment="1" applyProtection="1">
      <alignment vertical="center"/>
    </xf>
    <xf numFmtId="178" fontId="7" fillId="2" borderId="2" xfId="1" applyNumberFormat="1" applyFont="1" applyFill="1" applyBorder="1" applyAlignment="1">
      <alignment horizontal="right" vertical="center" wrapText="1"/>
    </xf>
    <xf numFmtId="0" fontId="4" fillId="0" borderId="0" xfId="2" applyFont="1" applyFill="1"/>
    <xf numFmtId="0" fontId="7" fillId="3" borderId="2" xfId="0" applyNumberFormat="1" applyFont="1" applyFill="1" applyBorder="1" applyAlignment="1" applyProtection="1">
      <alignment vertical="center"/>
    </xf>
    <xf numFmtId="0" fontId="7" fillId="4" borderId="3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4" borderId="2" xfId="0" applyNumberFormat="1" applyFont="1" applyFill="1" applyBorder="1" applyAlignment="1" applyProtection="1">
      <alignment vertical="center"/>
    </xf>
    <xf numFmtId="178" fontId="7" fillId="0" borderId="2" xfId="0" applyNumberFormat="1" applyFont="1" applyFill="1" applyBorder="1" applyAlignment="1" applyProtection="1">
      <alignment vertical="center"/>
    </xf>
    <xf numFmtId="0" fontId="0" fillId="0" borderId="0" xfId="2" applyFont="1"/>
    <xf numFmtId="178" fontId="7" fillId="2" borderId="2" xfId="1" applyNumberFormat="1" applyFont="1" applyFill="1" applyBorder="1" applyAlignment="1">
      <alignment horizontal="right" vertical="center"/>
    </xf>
    <xf numFmtId="0" fontId="9" fillId="5" borderId="2" xfId="1" applyNumberFormat="1" applyFont="1" applyFill="1" applyBorder="1" applyAlignment="1" applyProtection="1">
      <alignment vertical="center"/>
    </xf>
    <xf numFmtId="178" fontId="7" fillId="5" borderId="2" xfId="2" applyNumberFormat="1" applyFont="1" applyFill="1" applyBorder="1" applyAlignment="1">
      <alignment horizontal="right" vertical="center"/>
    </xf>
    <xf numFmtId="0" fontId="7" fillId="3" borderId="3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178" fontId="0" fillId="0" borderId="2" xfId="2" applyNumberFormat="1" applyFont="1" applyBorder="1"/>
    <xf numFmtId="178" fontId="10" fillId="2" borderId="2" xfId="2" applyNumberFormat="1" applyFont="1" applyFill="1" applyBorder="1"/>
    <xf numFmtId="178" fontId="10" fillId="0" borderId="2" xfId="2" applyNumberFormat="1" applyFont="1" applyFill="1" applyBorder="1"/>
    <xf numFmtId="178" fontId="4" fillId="0" borderId="0" xfId="2" applyNumberFormat="1" applyFont="1"/>
    <xf numFmtId="0" fontId="9" fillId="5" borderId="2" xfId="0" applyNumberFormat="1" applyFont="1" applyFill="1" applyBorder="1" applyAlignment="1" applyProtection="1">
      <alignment vertical="center"/>
    </xf>
    <xf numFmtId="178" fontId="7" fillId="5" borderId="2" xfId="2" applyNumberFormat="1" applyFont="1" applyFill="1" applyBorder="1" applyAlignment="1" applyProtection="1">
      <alignment horizontal="right" vertical="center"/>
    </xf>
    <xf numFmtId="0" fontId="9" fillId="4" borderId="2" xfId="1" applyNumberFormat="1" applyFont="1" applyFill="1" applyBorder="1" applyAlignment="1" applyProtection="1">
      <alignment horizontal="center" vertical="center"/>
    </xf>
    <xf numFmtId="0" fontId="9" fillId="5" borderId="2" xfId="1" applyNumberFormat="1" applyFont="1" applyFill="1" applyBorder="1" applyAlignment="1" applyProtection="1">
      <alignment horizontal="left" vertical="center"/>
    </xf>
    <xf numFmtId="3" fontId="9" fillId="4" borderId="2" xfId="1" applyNumberFormat="1" applyFont="1" applyFill="1" applyBorder="1" applyAlignment="1" applyProtection="1">
      <alignment horizontal="left" vertical="center"/>
    </xf>
    <xf numFmtId="0" fontId="7" fillId="4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/>
    </xf>
    <xf numFmtId="3" fontId="7" fillId="4" borderId="2" xfId="1" applyNumberFormat="1" applyFont="1" applyFill="1" applyBorder="1" applyAlignment="1" applyProtection="1">
      <alignment horizontal="left" vertical="center"/>
    </xf>
    <xf numFmtId="3" fontId="9" fillId="6" borderId="2" xfId="1" applyNumberFormat="1" applyFont="1" applyFill="1" applyBorder="1" applyAlignment="1" applyProtection="1">
      <alignment horizontal="left" vertical="center"/>
    </xf>
    <xf numFmtId="178" fontId="7" fillId="6" borderId="2" xfId="2" applyNumberFormat="1" applyFont="1" applyFill="1" applyBorder="1" applyAlignment="1">
      <alignment horizontal="right" vertical="center"/>
    </xf>
    <xf numFmtId="0" fontId="9" fillId="4" borderId="5" xfId="1" applyNumberFormat="1" applyFont="1" applyFill="1" applyBorder="1" applyAlignment="1" applyProtection="1">
      <alignment horizontal="center" vertical="center"/>
    </xf>
    <xf numFmtId="3" fontId="11" fillId="2" borderId="2" xfId="1" applyNumberFormat="1" applyFont="1" applyFill="1" applyBorder="1" applyAlignment="1">
      <alignment vertical="center"/>
    </xf>
    <xf numFmtId="178" fontId="12" fillId="0" borderId="2" xfId="1" applyNumberFormat="1" applyFont="1" applyBorder="1" applyAlignment="1" applyProtection="1">
      <alignment horizontal="center" vertical="center"/>
    </xf>
    <xf numFmtId="179" fontId="12" fillId="0" borderId="2" xfId="1" applyNumberFormat="1" applyFont="1" applyBorder="1" applyAlignment="1" applyProtection="1">
      <alignment horizontal="center" vertical="center"/>
    </xf>
    <xf numFmtId="0" fontId="7" fillId="7" borderId="2" xfId="1" applyFont="1" applyFill="1" applyBorder="1" applyAlignment="1">
      <alignment vertical="center"/>
    </xf>
    <xf numFmtId="180" fontId="7" fillId="2" borderId="2" xfId="2" applyNumberFormat="1" applyFont="1" applyFill="1" applyBorder="1" applyAlignment="1">
      <alignment horizontal="right" vertical="center"/>
    </xf>
    <xf numFmtId="180" fontId="7" fillId="0" borderId="2" xfId="2" applyNumberFormat="1" applyFont="1" applyFill="1" applyBorder="1" applyAlignment="1">
      <alignment horizontal="right" vertical="center"/>
    </xf>
    <xf numFmtId="0" fontId="7" fillId="7" borderId="2" xfId="1" applyFont="1" applyFill="1" applyBorder="1" applyAlignment="1">
      <alignment horizontal="left" vertical="center"/>
    </xf>
    <xf numFmtId="180" fontId="7" fillId="2" borderId="4" xfId="1" applyNumberFormat="1" applyFont="1" applyFill="1" applyBorder="1" applyAlignment="1">
      <alignment horizontal="right" vertical="center" wrapText="1"/>
    </xf>
    <xf numFmtId="0" fontId="7" fillId="7" borderId="2" xfId="1" applyFont="1" applyFill="1" applyBorder="1" applyAlignment="1">
      <alignment horizontal="left" vertical="center" indent="1"/>
    </xf>
    <xf numFmtId="180" fontId="7" fillId="8" borderId="4" xfId="1" applyNumberFormat="1" applyFont="1" applyFill="1" applyBorder="1" applyAlignment="1">
      <alignment horizontal="right" vertical="center" wrapText="1"/>
    </xf>
    <xf numFmtId="180" fontId="7" fillId="2" borderId="2" xfId="1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vertical="center"/>
    </xf>
    <xf numFmtId="0" fontId="7" fillId="3" borderId="2" xfId="2" applyFont="1" applyFill="1" applyBorder="1" applyAlignment="1">
      <alignment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5" borderId="2" xfId="2" applyFont="1" applyFill="1" applyBorder="1" applyAlignment="1">
      <alignment vertical="center"/>
    </xf>
    <xf numFmtId="0" fontId="7" fillId="0" borderId="2" xfId="1" applyNumberFormat="1" applyFont="1" applyFill="1" applyBorder="1" applyAlignment="1" applyProtection="1">
      <alignment horizontal="left" vertical="center" indent="1"/>
    </xf>
    <xf numFmtId="180" fontId="7" fillId="0" borderId="2" xfId="2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left" vertical="center" indent="2"/>
    </xf>
    <xf numFmtId="49" fontId="7" fillId="0" borderId="2" xfId="1" applyNumberFormat="1" applyFont="1" applyFill="1" applyBorder="1" applyAlignment="1" applyProtection="1">
      <alignment horizontal="left" vertical="center" indent="2"/>
      <protection locked="0"/>
    </xf>
    <xf numFmtId="0" fontId="4" fillId="6" borderId="0" xfId="2" applyFont="1" applyFill="1"/>
    <xf numFmtId="0" fontId="7" fillId="0" borderId="2" xfId="1" applyFont="1" applyFill="1" applyBorder="1" applyAlignment="1">
      <alignment horizontal="left" vertical="center" wrapText="1" indent="2"/>
    </xf>
    <xf numFmtId="0" fontId="7" fillId="2" borderId="2" xfId="2" applyFont="1" applyFill="1" applyBorder="1" applyAlignment="1">
      <alignment vertical="center"/>
    </xf>
    <xf numFmtId="0" fontId="7" fillId="6" borderId="2" xfId="2" applyFont="1" applyFill="1" applyBorder="1" applyAlignment="1">
      <alignment horizontal="left" vertical="center" indent="1"/>
    </xf>
    <xf numFmtId="0" fontId="7" fillId="2" borderId="2" xfId="2" applyFont="1" applyFill="1" applyBorder="1" applyAlignment="1">
      <alignment horizontal="left" vertical="center" indent="2"/>
    </xf>
    <xf numFmtId="0" fontId="7" fillId="6" borderId="2" xfId="1" applyFont="1" applyFill="1" applyBorder="1" applyAlignment="1">
      <alignment horizontal="left" vertical="center" wrapText="1" indent="1"/>
    </xf>
    <xf numFmtId="178" fontId="7" fillId="0" borderId="2" xfId="2" applyNumberFormat="1" applyFont="1" applyFill="1" applyBorder="1" applyAlignment="1">
      <alignment horizontal="right"/>
    </xf>
    <xf numFmtId="178" fontId="7" fillId="2" borderId="2" xfId="2" applyNumberFormat="1" applyFont="1" applyFill="1" applyBorder="1" applyAlignment="1">
      <alignment horizontal="right"/>
    </xf>
    <xf numFmtId="49" fontId="7" fillId="6" borderId="2" xfId="1" applyNumberFormat="1" applyFont="1" applyFill="1" applyBorder="1" applyAlignment="1">
      <alignment horizontal="left" vertical="center" indent="1"/>
    </xf>
    <xf numFmtId="0" fontId="7" fillId="6" borderId="2" xfId="1" applyNumberFormat="1" applyFont="1" applyFill="1" applyBorder="1" applyAlignment="1" applyProtection="1">
      <alignment horizontal="left" vertical="center" indent="1"/>
    </xf>
    <xf numFmtId="0" fontId="7" fillId="2" borderId="2" xfId="1" applyFont="1" applyFill="1" applyBorder="1" applyAlignment="1">
      <alignment horizontal="left" vertical="center" indent="2"/>
    </xf>
    <xf numFmtId="0" fontId="7" fillId="6" borderId="2" xfId="1" applyFont="1" applyFill="1" applyBorder="1" applyAlignment="1">
      <alignment horizontal="left" vertical="center" indent="1"/>
    </xf>
    <xf numFmtId="3" fontId="7" fillId="6" borderId="2" xfId="1" applyNumberFormat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left" vertical="center" indent="2"/>
    </xf>
    <xf numFmtId="0" fontId="7" fillId="6" borderId="2" xfId="1" applyFont="1" applyFill="1" applyBorder="1" applyAlignment="1">
      <alignment vertical="center"/>
    </xf>
    <xf numFmtId="0" fontId="7" fillId="0" borderId="0" xfId="2" applyFont="1"/>
    <xf numFmtId="0" fontId="7" fillId="0" borderId="2" xfId="1" applyFont="1" applyBorder="1"/>
    <xf numFmtId="0" fontId="7" fillId="0" borderId="2" xfId="1" applyFont="1" applyFill="1" applyBorder="1"/>
    <xf numFmtId="0" fontId="7" fillId="5" borderId="2" xfId="1" applyFont="1" applyFill="1" applyBorder="1"/>
    <xf numFmtId="0" fontId="7" fillId="5" borderId="2" xfId="2" applyFont="1" applyFill="1" applyBorder="1"/>
    <xf numFmtId="0" fontId="7" fillId="9" borderId="2" xfId="1" applyFont="1" applyFill="1" applyBorder="1"/>
    <xf numFmtId="178" fontId="7" fillId="9" borderId="2" xfId="2" applyNumberFormat="1" applyFont="1" applyFill="1" applyBorder="1" applyAlignment="1">
      <alignment horizontal="right" vertical="center"/>
    </xf>
    <xf numFmtId="0" fontId="7" fillId="10" borderId="2" xfId="1" applyFont="1" applyFill="1" applyBorder="1"/>
    <xf numFmtId="178" fontId="7" fillId="10" borderId="2" xfId="2" applyNumberFormat="1" applyFont="1" applyFill="1" applyBorder="1" applyAlignment="1">
      <alignment horizontal="right" vertical="center"/>
    </xf>
    <xf numFmtId="178" fontId="7" fillId="0" borderId="2" xfId="1" applyNumberFormat="1" applyFont="1" applyBorder="1" applyAlignment="1">
      <alignment horizontal="right" vertical="center"/>
    </xf>
    <xf numFmtId="0" fontId="7" fillId="2" borderId="2" xfId="2" applyFont="1" applyFill="1" applyBorder="1"/>
    <xf numFmtId="3" fontId="7" fillId="9" borderId="2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left" vertical="center"/>
    </xf>
    <xf numFmtId="0" fontId="7" fillId="9" borderId="2" xfId="2" applyFont="1" applyFill="1" applyBorder="1"/>
    <xf numFmtId="181" fontId="7" fillId="2" borderId="2" xfId="2" applyNumberFormat="1" applyFont="1" applyFill="1" applyBorder="1"/>
    <xf numFmtId="0" fontId="7" fillId="2" borderId="2" xfId="1" applyFont="1" applyFill="1" applyBorder="1" applyAlignment="1">
      <alignment vertical="center"/>
    </xf>
    <xf numFmtId="0" fontId="7" fillId="2" borderId="0" xfId="2" applyFont="1" applyFill="1"/>
    <xf numFmtId="181" fontId="7" fillId="2" borderId="0" xfId="2" applyNumberFormat="1" applyFont="1" applyFill="1"/>
    <xf numFmtId="181" fontId="8" fillId="2" borderId="0" xfId="2" applyNumberFormat="1" applyFont="1" applyFill="1"/>
    <xf numFmtId="0" fontId="0" fillId="2" borderId="0" xfId="2" applyFont="1" applyFill="1"/>
    <xf numFmtId="181" fontId="3" fillId="2" borderId="0" xfId="2" applyNumberFormat="1" applyFont="1" applyFill="1"/>
    <xf numFmtId="0" fontId="0" fillId="2" borderId="0" xfId="1" applyFont="1" applyFill="1"/>
    <xf numFmtId="0" fontId="3" fillId="2" borderId="0" xfId="2" applyFont="1" applyFill="1"/>
  </cellXfs>
  <cellStyles count="3">
    <cellStyle name="?鹎%U龡&amp;H?_x0008__x001c__x001c_?_x0007__x0001__x0001_" xfId="1"/>
    <cellStyle name="常规" xfId="0" builtinId="0"/>
    <cellStyle name="常规_2001年各县结算单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0"/>
  <sheetViews>
    <sheetView tabSelected="1" topLeftCell="A97" workbookViewId="0">
      <selection activeCell="C25" sqref="C25"/>
    </sheetView>
  </sheetViews>
  <sheetFormatPr defaultRowHeight="14.25"/>
  <cols>
    <col min="1" max="1" width="36.5" style="100" customWidth="1"/>
    <col min="2" max="2" width="9" style="101"/>
    <col min="3" max="16384" width="9" style="3"/>
  </cols>
  <sheetData>
    <row r="1" spans="1:2">
      <c r="A1" s="1"/>
      <c r="B1" s="2"/>
    </row>
    <row r="2" spans="1:2" ht="22.5">
      <c r="A2" s="4" t="s">
        <v>0</v>
      </c>
      <c r="B2" s="4"/>
    </row>
    <row r="3" spans="1:2" s="7" customFormat="1" ht="12">
      <c r="A3" s="5"/>
      <c r="B3" s="6"/>
    </row>
    <row r="4" spans="1:2">
      <c r="A4" s="8" t="s">
        <v>1</v>
      </c>
      <c r="B4" s="9" t="s">
        <v>2</v>
      </c>
    </row>
    <row r="5" spans="1:2" s="12" customFormat="1">
      <c r="A5" s="10" t="s">
        <v>3</v>
      </c>
      <c r="B5" s="11">
        <v>29800</v>
      </c>
    </row>
    <row r="6" spans="1:2" s="12" customFormat="1">
      <c r="A6" s="10" t="s">
        <v>4</v>
      </c>
      <c r="B6" s="13">
        <f t="shared" ref="B6" si="0">SUM(B7,B14,B50)</f>
        <v>241712</v>
      </c>
    </row>
    <row r="7" spans="1:2" s="12" customFormat="1">
      <c r="A7" s="10" t="s">
        <v>5</v>
      </c>
      <c r="B7" s="11">
        <f t="shared" ref="B7" si="1">SUM(B8:B13)</f>
        <v>3183</v>
      </c>
    </row>
    <row r="8" spans="1:2" s="12" customFormat="1">
      <c r="A8" s="14" t="s">
        <v>6</v>
      </c>
      <c r="B8" s="11">
        <v>148</v>
      </c>
    </row>
    <row r="9" spans="1:2" s="12" customFormat="1">
      <c r="A9" s="14" t="s">
        <v>7</v>
      </c>
      <c r="B9" s="13">
        <v>547</v>
      </c>
    </row>
    <row r="10" spans="1:2" s="12" customFormat="1">
      <c r="A10" s="14" t="s">
        <v>8</v>
      </c>
      <c r="B10" s="13">
        <v>1881</v>
      </c>
    </row>
    <row r="11" spans="1:2" s="12" customFormat="1">
      <c r="A11" s="14" t="s">
        <v>9</v>
      </c>
      <c r="B11" s="15">
        <v>1</v>
      </c>
    </row>
    <row r="12" spans="1:2" s="12" customFormat="1">
      <c r="A12" s="14" t="s">
        <v>10</v>
      </c>
      <c r="B12" s="15">
        <v>606</v>
      </c>
    </row>
    <row r="13" spans="1:2" s="12" customFormat="1">
      <c r="A13" s="14" t="s">
        <v>11</v>
      </c>
      <c r="B13" s="15"/>
    </row>
    <row r="14" spans="1:2" s="12" customFormat="1">
      <c r="A14" s="10" t="s">
        <v>12</v>
      </c>
      <c r="B14" s="13">
        <f t="shared" ref="B14" si="2">SUM(B15:B49)</f>
        <v>222004</v>
      </c>
    </row>
    <row r="15" spans="1:2" s="12" customFormat="1">
      <c r="A15" s="14" t="s">
        <v>13</v>
      </c>
      <c r="B15" s="13"/>
    </row>
    <row r="16" spans="1:2" s="16" customFormat="1">
      <c r="A16" s="14" t="s">
        <v>14</v>
      </c>
      <c r="B16" s="13">
        <f t="shared" ref="B16" si="3">SUM(B303)</f>
        <v>91539</v>
      </c>
    </row>
    <row r="17" spans="1:2" s="12" customFormat="1">
      <c r="A17" s="14" t="s">
        <v>15</v>
      </c>
      <c r="B17" s="11">
        <f t="shared" ref="B17" si="4">SUM(B320)</f>
        <v>45544</v>
      </c>
    </row>
    <row r="18" spans="1:2" s="12" customFormat="1">
      <c r="A18" s="14" t="s">
        <v>16</v>
      </c>
      <c r="B18" s="13">
        <f t="shared" ref="B18" si="5">SUM(B241)</f>
        <v>1958</v>
      </c>
    </row>
    <row r="19" spans="1:2" s="12" customFormat="1">
      <c r="A19" s="14" t="s">
        <v>17</v>
      </c>
      <c r="B19" s="11">
        <f t="shared" ref="B19" si="6">SUM(B329)</f>
        <v>84</v>
      </c>
    </row>
    <row r="20" spans="1:2" s="12" customFormat="1">
      <c r="A20" s="14" t="s">
        <v>18</v>
      </c>
      <c r="B20" s="11"/>
    </row>
    <row r="21" spans="1:2" s="12" customFormat="1">
      <c r="A21" s="14" t="s">
        <v>19</v>
      </c>
      <c r="B21" s="13">
        <f t="shared" ref="B21" si="7">SUM(B333)</f>
        <v>1315</v>
      </c>
    </row>
    <row r="22" spans="1:2" s="12" customFormat="1">
      <c r="A22" s="14" t="s">
        <v>20</v>
      </c>
      <c r="B22" s="13">
        <f t="shared" ref="B22" si="8">SUM(B337)</f>
        <v>0</v>
      </c>
    </row>
    <row r="23" spans="1:2" s="12" customFormat="1">
      <c r="A23" s="14" t="s">
        <v>21</v>
      </c>
      <c r="B23" s="13">
        <f t="shared" ref="B23" si="9">SUM(B341)</f>
        <v>17222</v>
      </c>
    </row>
    <row r="24" spans="1:2" s="12" customFormat="1">
      <c r="A24" s="14" t="s">
        <v>22</v>
      </c>
      <c r="B24" s="13">
        <f t="shared" ref="B24" si="10">SUM(B377)</f>
        <v>0</v>
      </c>
    </row>
    <row r="25" spans="1:2" s="12" customFormat="1">
      <c r="A25" s="14" t="s">
        <v>23</v>
      </c>
      <c r="B25" s="13"/>
    </row>
    <row r="26" spans="1:2" s="12" customFormat="1">
      <c r="A26" s="17" t="s">
        <v>24</v>
      </c>
      <c r="B26" s="13"/>
    </row>
    <row r="27" spans="1:2">
      <c r="A27" s="14" t="s">
        <v>25</v>
      </c>
      <c r="B27" s="13">
        <f t="shared" ref="B27" si="11">SUM(B382)</f>
        <v>1471</v>
      </c>
    </row>
    <row r="28" spans="1:2">
      <c r="A28" s="18" t="s">
        <v>26</v>
      </c>
      <c r="B28" s="19"/>
    </row>
    <row r="29" spans="1:2">
      <c r="A29" s="21" t="s">
        <v>27</v>
      </c>
      <c r="B29" s="20"/>
    </row>
    <row r="30" spans="1:2">
      <c r="A30" s="21" t="s">
        <v>28</v>
      </c>
      <c r="B30" s="20"/>
    </row>
    <row r="31" spans="1:2">
      <c r="A31" s="21" t="s">
        <v>29</v>
      </c>
      <c r="B31" s="22">
        <f t="shared" ref="B31" si="12">B392</f>
        <v>1516</v>
      </c>
    </row>
    <row r="32" spans="1:2">
      <c r="A32" s="21" t="s">
        <v>30</v>
      </c>
      <c r="B32" s="22">
        <f t="shared" ref="B32" si="13">B408</f>
        <v>7555</v>
      </c>
    </row>
    <row r="33" spans="1:2">
      <c r="A33" s="21" t="s">
        <v>31</v>
      </c>
      <c r="B33" s="22">
        <f t="shared" ref="B33" si="14">B461</f>
        <v>15</v>
      </c>
    </row>
    <row r="34" spans="1:2">
      <c r="A34" s="21" t="s">
        <v>32</v>
      </c>
      <c r="B34" s="22">
        <f t="shared" ref="B34" si="15">B465</f>
        <v>393</v>
      </c>
    </row>
    <row r="35" spans="1:2">
      <c r="A35" s="21" t="s">
        <v>33</v>
      </c>
      <c r="B35" s="22">
        <f t="shared" ref="B35" si="16">B483</f>
        <v>22650</v>
      </c>
    </row>
    <row r="36" spans="1:2">
      <c r="A36" s="21" t="s">
        <v>34</v>
      </c>
      <c r="B36" s="22">
        <f t="shared" ref="B36" si="17">B532</f>
        <v>5858</v>
      </c>
    </row>
    <row r="37" spans="1:2">
      <c r="A37" s="21" t="s">
        <v>35</v>
      </c>
      <c r="B37" s="22">
        <f t="shared" ref="B37" si="18">B572</f>
        <v>1123</v>
      </c>
    </row>
    <row r="38" spans="1:2">
      <c r="A38" s="21" t="s">
        <v>36</v>
      </c>
      <c r="B38" s="20"/>
    </row>
    <row r="39" spans="1:2">
      <c r="A39" s="21" t="s">
        <v>37</v>
      </c>
      <c r="B39" s="22">
        <f t="shared" ref="B39" si="19">B579</f>
        <v>21933</v>
      </c>
    </row>
    <row r="40" spans="1:2">
      <c r="A40" s="21" t="s">
        <v>38</v>
      </c>
      <c r="B40" s="22">
        <f t="shared" ref="B40" si="20">B630</f>
        <v>990</v>
      </c>
    </row>
    <row r="41" spans="1:2" s="23" customFormat="1" ht="13.5">
      <c r="A41" s="21" t="s">
        <v>39</v>
      </c>
      <c r="B41" s="20"/>
    </row>
    <row r="42" spans="1:2" s="23" customFormat="1" ht="13.5">
      <c r="A42" s="21" t="s">
        <v>40</v>
      </c>
      <c r="B42" s="20"/>
    </row>
    <row r="43" spans="1:2">
      <c r="A43" s="21" t="s">
        <v>41</v>
      </c>
      <c r="B43" s="20"/>
    </row>
    <row r="44" spans="1:2">
      <c r="A44" s="21" t="s">
        <v>42</v>
      </c>
      <c r="B44" s="20"/>
    </row>
    <row r="45" spans="1:2">
      <c r="A45" s="21" t="s">
        <v>43</v>
      </c>
      <c r="B45" s="22">
        <f t="shared" ref="B45" si="21">B640</f>
        <v>766</v>
      </c>
    </row>
    <row r="46" spans="1:2">
      <c r="A46" s="21" t="s">
        <v>44</v>
      </c>
      <c r="B46" s="20"/>
    </row>
    <row r="47" spans="1:2">
      <c r="A47" s="17" t="s">
        <v>45</v>
      </c>
      <c r="B47" s="20"/>
    </row>
    <row r="48" spans="1:2">
      <c r="A48" s="21" t="s">
        <v>46</v>
      </c>
      <c r="B48" s="22">
        <f t="shared" ref="B48" si="22">B649</f>
        <v>0</v>
      </c>
    </row>
    <row r="49" spans="1:2" s="12" customFormat="1">
      <c r="A49" s="14" t="s">
        <v>47</v>
      </c>
      <c r="B49" s="13">
        <f t="shared" ref="B49" si="23">B652</f>
        <v>72</v>
      </c>
    </row>
    <row r="50" spans="1:2">
      <c r="A50" s="10" t="s">
        <v>48</v>
      </c>
      <c r="B50" s="24">
        <v>16525</v>
      </c>
    </row>
    <row r="51" spans="1:2">
      <c r="A51" s="14" t="s">
        <v>49</v>
      </c>
      <c r="B51" s="24"/>
    </row>
    <row r="52" spans="1:2">
      <c r="A52" s="14" t="s">
        <v>50</v>
      </c>
      <c r="B52" s="13"/>
    </row>
    <row r="53" spans="1:2">
      <c r="A53" s="14" t="s">
        <v>51</v>
      </c>
      <c r="B53" s="24"/>
    </row>
    <row r="54" spans="1:2" s="16" customFormat="1">
      <c r="A54" s="14" t="s">
        <v>52</v>
      </c>
      <c r="B54" s="24"/>
    </row>
    <row r="55" spans="1:2" s="16" customFormat="1">
      <c r="A55" s="14" t="s">
        <v>53</v>
      </c>
      <c r="B55" s="24"/>
    </row>
    <row r="56" spans="1:2" s="16" customFormat="1">
      <c r="A56" s="14" t="s">
        <v>54</v>
      </c>
      <c r="B56" s="24"/>
    </row>
    <row r="57" spans="1:2" s="16" customFormat="1">
      <c r="A57" s="14" t="s">
        <v>55</v>
      </c>
      <c r="B57" s="24"/>
    </row>
    <row r="58" spans="1:2">
      <c r="A58" s="14" t="s">
        <v>56</v>
      </c>
      <c r="B58" s="24"/>
    </row>
    <row r="59" spans="1:2">
      <c r="A59" s="14" t="s">
        <v>57</v>
      </c>
      <c r="B59" s="24"/>
    </row>
    <row r="60" spans="1:2">
      <c r="A60" s="14" t="s">
        <v>58</v>
      </c>
      <c r="B60" s="24"/>
    </row>
    <row r="61" spans="1:2">
      <c r="A61" s="14" t="s">
        <v>59</v>
      </c>
      <c r="B61" s="24"/>
    </row>
    <row r="62" spans="1:2">
      <c r="A62" s="14" t="s">
        <v>60</v>
      </c>
      <c r="B62" s="24"/>
    </row>
    <row r="63" spans="1:2">
      <c r="A63" s="14" t="s">
        <v>61</v>
      </c>
      <c r="B63" s="24"/>
    </row>
    <row r="64" spans="1:2">
      <c r="A64" s="14" t="s">
        <v>62</v>
      </c>
      <c r="B64" s="24"/>
    </row>
    <row r="65" spans="1:2">
      <c r="A65" s="14" t="s">
        <v>63</v>
      </c>
      <c r="B65" s="24"/>
    </row>
    <row r="66" spans="1:2">
      <c r="A66" s="14" t="s">
        <v>64</v>
      </c>
      <c r="B66" s="24"/>
    </row>
    <row r="67" spans="1:2">
      <c r="A67" s="14" t="s">
        <v>65</v>
      </c>
      <c r="B67" s="24"/>
    </row>
    <row r="68" spans="1:2">
      <c r="A68" s="14" t="s">
        <v>66</v>
      </c>
      <c r="B68" s="24"/>
    </row>
    <row r="69" spans="1:2">
      <c r="A69" s="14" t="s">
        <v>67</v>
      </c>
      <c r="B69" s="24"/>
    </row>
    <row r="70" spans="1:2">
      <c r="A70" s="14" t="s">
        <v>68</v>
      </c>
      <c r="B70" s="24"/>
    </row>
    <row r="71" spans="1:2">
      <c r="A71" s="14" t="s">
        <v>69</v>
      </c>
      <c r="B71" s="24"/>
    </row>
    <row r="72" spans="1:2">
      <c r="A72" s="10" t="s">
        <v>70</v>
      </c>
      <c r="B72" s="13">
        <f t="shared" ref="B72" si="24">SUM(B73:B74)</f>
        <v>0</v>
      </c>
    </row>
    <row r="73" spans="1:2">
      <c r="A73" s="14" t="s">
        <v>71</v>
      </c>
      <c r="B73" s="13"/>
    </row>
    <row r="74" spans="1:2">
      <c r="A74" s="14" t="s">
        <v>72</v>
      </c>
      <c r="B74" s="13"/>
    </row>
    <row r="75" spans="1:2" s="16" customFormat="1">
      <c r="A75" s="10" t="s">
        <v>73</v>
      </c>
      <c r="B75" s="11"/>
    </row>
    <row r="76" spans="1:2" s="16" customFormat="1">
      <c r="A76" s="10" t="s">
        <v>74</v>
      </c>
      <c r="B76" s="13">
        <v>10043</v>
      </c>
    </row>
    <row r="77" spans="1:2" s="16" customFormat="1">
      <c r="A77" s="25" t="s">
        <v>75</v>
      </c>
      <c r="B77" s="26">
        <f t="shared" ref="B77" si="25">SUM(B78:B81)</f>
        <v>16611</v>
      </c>
    </row>
    <row r="78" spans="1:2" s="16" customFormat="1">
      <c r="A78" s="14" t="s">
        <v>76</v>
      </c>
      <c r="B78" s="11">
        <v>9380</v>
      </c>
    </row>
    <row r="79" spans="1:2" s="16" customFormat="1">
      <c r="A79" s="27" t="s">
        <v>77</v>
      </c>
      <c r="B79" s="11"/>
    </row>
    <row r="80" spans="1:2" s="16" customFormat="1">
      <c r="A80" s="14" t="s">
        <v>78</v>
      </c>
      <c r="B80" s="11"/>
    </row>
    <row r="81" spans="1:4" s="16" customFormat="1">
      <c r="A81" s="14" t="s">
        <v>79</v>
      </c>
      <c r="B81" s="11">
        <v>7231</v>
      </c>
    </row>
    <row r="82" spans="1:4">
      <c r="A82" s="28" t="s">
        <v>80</v>
      </c>
      <c r="B82" s="13">
        <f t="shared" ref="B82" si="26">SUM(B83:B84)</f>
        <v>0</v>
      </c>
    </row>
    <row r="83" spans="1:4">
      <c r="A83" s="28" t="s">
        <v>81</v>
      </c>
      <c r="B83" s="13"/>
    </row>
    <row r="84" spans="1:4">
      <c r="A84" s="28" t="s">
        <v>82</v>
      </c>
      <c r="B84" s="13"/>
    </row>
    <row r="85" spans="1:4">
      <c r="A85" s="17" t="s">
        <v>83</v>
      </c>
      <c r="B85" s="13"/>
    </row>
    <row r="86" spans="1:4">
      <c r="A86" s="17" t="s">
        <v>84</v>
      </c>
      <c r="B86" s="29"/>
    </row>
    <row r="87" spans="1:4">
      <c r="A87" s="17" t="s">
        <v>85</v>
      </c>
      <c r="B87" s="30"/>
    </row>
    <row r="88" spans="1:4" s="16" customFormat="1">
      <c r="A88" s="17" t="s">
        <v>86</v>
      </c>
      <c r="B88" s="30"/>
    </row>
    <row r="89" spans="1:4">
      <c r="A89" s="10" t="s">
        <v>87</v>
      </c>
      <c r="B89" s="13">
        <f t="shared" ref="B89" si="27">B90</f>
        <v>12000</v>
      </c>
    </row>
    <row r="90" spans="1:4">
      <c r="A90" s="10" t="s">
        <v>88</v>
      </c>
      <c r="B90" s="13">
        <f t="shared" ref="B90" si="28">SUM(B91:B94)</f>
        <v>12000</v>
      </c>
      <c r="D90" s="32"/>
    </row>
    <row r="91" spans="1:4">
      <c r="A91" s="14" t="s">
        <v>89</v>
      </c>
      <c r="B91" s="13">
        <v>12000</v>
      </c>
    </row>
    <row r="92" spans="1:4">
      <c r="A92" s="14" t="s">
        <v>90</v>
      </c>
      <c r="B92" s="13"/>
    </row>
    <row r="93" spans="1:4">
      <c r="A93" s="14" t="s">
        <v>91</v>
      </c>
      <c r="B93" s="30"/>
    </row>
    <row r="94" spans="1:4">
      <c r="A94" s="14" t="s">
        <v>92</v>
      </c>
      <c r="B94" s="30"/>
    </row>
    <row r="95" spans="1:4">
      <c r="A95" s="10" t="s">
        <v>93</v>
      </c>
      <c r="B95" s="13"/>
    </row>
    <row r="96" spans="1:4">
      <c r="A96" s="10" t="s">
        <v>94</v>
      </c>
      <c r="B96" s="11"/>
    </row>
    <row r="97" spans="1:3">
      <c r="A97" s="10" t="s">
        <v>95</v>
      </c>
      <c r="B97" s="13"/>
    </row>
    <row r="98" spans="1:3">
      <c r="A98" s="33" t="s">
        <v>96</v>
      </c>
      <c r="B98" s="26">
        <v>3270</v>
      </c>
    </row>
    <row r="99" spans="1:3">
      <c r="A99" s="10" t="s">
        <v>97</v>
      </c>
      <c r="B99" s="11"/>
    </row>
    <row r="100" spans="1:3">
      <c r="A100" s="14" t="s">
        <v>98</v>
      </c>
      <c r="B100" s="11"/>
    </row>
    <row r="101" spans="1:3">
      <c r="A101" s="14" t="s">
        <v>99</v>
      </c>
      <c r="B101" s="11"/>
    </row>
    <row r="102" spans="1:3">
      <c r="A102" s="14" t="s">
        <v>100</v>
      </c>
      <c r="B102" s="11"/>
    </row>
    <row r="103" spans="1:3">
      <c r="A103" s="10" t="s">
        <v>101</v>
      </c>
      <c r="B103" s="11"/>
    </row>
    <row r="104" spans="1:3">
      <c r="A104" s="10" t="s">
        <v>102</v>
      </c>
      <c r="B104" s="11"/>
    </row>
    <row r="105" spans="1:3">
      <c r="A105" s="14"/>
      <c r="B105" s="13"/>
    </row>
    <row r="106" spans="1:3">
      <c r="A106" s="14"/>
      <c r="B106" s="13"/>
    </row>
    <row r="107" spans="1:3">
      <c r="A107" s="14"/>
      <c r="B107" s="13"/>
    </row>
    <row r="108" spans="1:3">
      <c r="A108" s="14"/>
      <c r="B108" s="11"/>
    </row>
    <row r="109" spans="1:3">
      <c r="A109" s="35" t="s">
        <v>103</v>
      </c>
      <c r="B109" s="13">
        <f t="shared" ref="B109" si="29">SUM(B5:B6,B72,B75:B77,B82,B89,B95:B99,B103:B104)</f>
        <v>313436</v>
      </c>
    </row>
    <row r="110" spans="1:3">
      <c r="A110" s="36" t="s">
        <v>104</v>
      </c>
      <c r="B110" s="34">
        <v>288834</v>
      </c>
      <c r="C110" s="3">
        <v>288678</v>
      </c>
    </row>
    <row r="111" spans="1:3">
      <c r="A111" s="37" t="s">
        <v>105</v>
      </c>
      <c r="B111" s="13">
        <f t="shared" ref="B111" si="30">SUM(B112,B119,B155)</f>
        <v>0</v>
      </c>
    </row>
    <row r="112" spans="1:3">
      <c r="A112" s="37" t="s">
        <v>106</v>
      </c>
      <c r="B112" s="13">
        <f t="shared" ref="B112" si="31">SUM(B113:B118)</f>
        <v>0</v>
      </c>
    </row>
    <row r="113" spans="1:2">
      <c r="A113" s="14" t="s">
        <v>107</v>
      </c>
      <c r="B113" s="13"/>
    </row>
    <row r="114" spans="1:2">
      <c r="A114" s="14" t="s">
        <v>108</v>
      </c>
      <c r="B114" s="13"/>
    </row>
    <row r="115" spans="1:2">
      <c r="A115" s="14" t="s">
        <v>109</v>
      </c>
      <c r="B115" s="13"/>
    </row>
    <row r="116" spans="1:2">
      <c r="A116" s="14" t="s">
        <v>110</v>
      </c>
      <c r="B116" s="13"/>
    </row>
    <row r="117" spans="1:2">
      <c r="A117" s="14" t="s">
        <v>111</v>
      </c>
      <c r="B117" s="13"/>
    </row>
    <row r="118" spans="1:2">
      <c r="A118" s="14" t="s">
        <v>112</v>
      </c>
      <c r="B118" s="13"/>
    </row>
    <row r="119" spans="1:2">
      <c r="A119" s="37" t="s">
        <v>113</v>
      </c>
      <c r="B119" s="13">
        <f t="shared" ref="B119" si="32">SUM(B120:B154)</f>
        <v>0</v>
      </c>
    </row>
    <row r="120" spans="1:2">
      <c r="A120" s="14" t="s">
        <v>114</v>
      </c>
      <c r="B120" s="13"/>
    </row>
    <row r="121" spans="1:2">
      <c r="A121" s="14" t="s">
        <v>115</v>
      </c>
      <c r="B121" s="13"/>
    </row>
    <row r="122" spans="1:2">
      <c r="A122" s="14" t="s">
        <v>116</v>
      </c>
      <c r="B122" s="13"/>
    </row>
    <row r="123" spans="1:2">
      <c r="A123" s="14" t="s">
        <v>117</v>
      </c>
      <c r="B123" s="13"/>
    </row>
    <row r="124" spans="1:2">
      <c r="A124" s="14" t="s">
        <v>118</v>
      </c>
      <c r="B124" s="13"/>
    </row>
    <row r="125" spans="1:2">
      <c r="A125" s="14" t="s">
        <v>119</v>
      </c>
      <c r="B125" s="13"/>
    </row>
    <row r="126" spans="1:2">
      <c r="A126" s="14" t="s">
        <v>120</v>
      </c>
      <c r="B126" s="13"/>
    </row>
    <row r="127" spans="1:2">
      <c r="A127" s="14" t="s">
        <v>121</v>
      </c>
      <c r="B127" s="13"/>
    </row>
    <row r="128" spans="1:2">
      <c r="A128" s="14" t="s">
        <v>122</v>
      </c>
      <c r="B128" s="13"/>
    </row>
    <row r="129" spans="1:2">
      <c r="A129" s="14" t="s">
        <v>123</v>
      </c>
      <c r="B129" s="13"/>
    </row>
    <row r="130" spans="1:2">
      <c r="A130" s="14" t="s">
        <v>124</v>
      </c>
      <c r="B130" s="13"/>
    </row>
    <row r="131" spans="1:2">
      <c r="A131" s="17" t="s">
        <v>125</v>
      </c>
      <c r="B131" s="13"/>
    </row>
    <row r="132" spans="1:2">
      <c r="A132" s="14" t="s">
        <v>126</v>
      </c>
      <c r="B132" s="13"/>
    </row>
    <row r="133" spans="1:2">
      <c r="A133" s="38" t="s">
        <v>127</v>
      </c>
      <c r="B133" s="39"/>
    </row>
    <row r="134" spans="1:2">
      <c r="A134" s="21" t="s">
        <v>128</v>
      </c>
      <c r="B134" s="20"/>
    </row>
    <row r="135" spans="1:2">
      <c r="A135" s="21" t="s">
        <v>129</v>
      </c>
      <c r="B135" s="20"/>
    </row>
    <row r="136" spans="1:2" s="16" customFormat="1">
      <c r="A136" s="21" t="s">
        <v>130</v>
      </c>
      <c r="B136" s="20"/>
    </row>
    <row r="137" spans="1:2" s="16" customFormat="1">
      <c r="A137" s="21" t="s">
        <v>131</v>
      </c>
      <c r="B137" s="20"/>
    </row>
    <row r="138" spans="1:2" s="16" customFormat="1">
      <c r="A138" s="21" t="s">
        <v>132</v>
      </c>
      <c r="B138" s="20"/>
    </row>
    <row r="139" spans="1:2" s="16" customFormat="1">
      <c r="A139" s="21" t="s">
        <v>133</v>
      </c>
      <c r="B139" s="20"/>
    </row>
    <row r="140" spans="1:2" s="16" customFormat="1">
      <c r="A140" s="21" t="s">
        <v>134</v>
      </c>
      <c r="B140" s="20"/>
    </row>
    <row r="141" spans="1:2" s="16" customFormat="1">
      <c r="A141" s="17" t="s">
        <v>135</v>
      </c>
      <c r="B141" s="20"/>
    </row>
    <row r="142" spans="1:2" s="16" customFormat="1">
      <c r="A142" s="21" t="s">
        <v>136</v>
      </c>
      <c r="B142" s="20"/>
    </row>
    <row r="143" spans="1:2" s="16" customFormat="1">
      <c r="A143" s="21" t="s">
        <v>137</v>
      </c>
      <c r="B143" s="20"/>
    </row>
    <row r="144" spans="1:2" s="16" customFormat="1">
      <c r="A144" s="21" t="s">
        <v>138</v>
      </c>
      <c r="B144" s="20"/>
    </row>
    <row r="145" spans="1:2" s="16" customFormat="1">
      <c r="A145" s="21" t="s">
        <v>139</v>
      </c>
      <c r="B145" s="20"/>
    </row>
    <row r="146" spans="1:2">
      <c r="A146" s="21" t="s">
        <v>140</v>
      </c>
      <c r="B146" s="20"/>
    </row>
    <row r="147" spans="1:2">
      <c r="A147" s="21" t="s">
        <v>141</v>
      </c>
      <c r="B147" s="20"/>
    </row>
    <row r="148" spans="1:2" s="16" customFormat="1">
      <c r="A148" s="21" t="s">
        <v>142</v>
      </c>
      <c r="B148" s="20"/>
    </row>
    <row r="149" spans="1:2" s="16" customFormat="1">
      <c r="A149" s="21" t="s">
        <v>143</v>
      </c>
      <c r="B149" s="20"/>
    </row>
    <row r="150" spans="1:2" s="16" customFormat="1">
      <c r="A150" s="21" t="s">
        <v>144</v>
      </c>
      <c r="B150" s="20"/>
    </row>
    <row r="151" spans="1:2" s="16" customFormat="1">
      <c r="A151" s="21" t="s">
        <v>145</v>
      </c>
      <c r="B151" s="20"/>
    </row>
    <row r="152" spans="1:2" s="16" customFormat="1">
      <c r="A152" s="17" t="s">
        <v>146</v>
      </c>
      <c r="B152" s="20"/>
    </row>
    <row r="153" spans="1:2" s="16" customFormat="1">
      <c r="A153" s="21" t="s">
        <v>147</v>
      </c>
      <c r="B153" s="20"/>
    </row>
    <row r="154" spans="1:2" s="16" customFormat="1">
      <c r="A154" s="14" t="s">
        <v>148</v>
      </c>
      <c r="B154" s="13"/>
    </row>
    <row r="155" spans="1:2" s="16" customFormat="1">
      <c r="A155" s="37" t="s">
        <v>149</v>
      </c>
      <c r="B155" s="13">
        <f t="shared" ref="B155" si="33">SUM(B156:B176)</f>
        <v>0</v>
      </c>
    </row>
    <row r="156" spans="1:2" s="16" customFormat="1">
      <c r="A156" s="21" t="s">
        <v>150</v>
      </c>
      <c r="B156" s="13"/>
    </row>
    <row r="157" spans="1:2" s="16" customFormat="1">
      <c r="A157" s="21" t="s">
        <v>151</v>
      </c>
      <c r="B157" s="13"/>
    </row>
    <row r="158" spans="1:2" s="16" customFormat="1">
      <c r="A158" s="21" t="s">
        <v>152</v>
      </c>
      <c r="B158" s="13"/>
    </row>
    <row r="159" spans="1:2" s="16" customFormat="1">
      <c r="A159" s="21" t="s">
        <v>153</v>
      </c>
      <c r="B159" s="13"/>
    </row>
    <row r="160" spans="1:2" s="16" customFormat="1">
      <c r="A160" s="21" t="s">
        <v>154</v>
      </c>
      <c r="B160" s="13"/>
    </row>
    <row r="161" spans="1:2" s="16" customFormat="1">
      <c r="A161" s="21" t="s">
        <v>155</v>
      </c>
      <c r="B161" s="13"/>
    </row>
    <row r="162" spans="1:2" s="16" customFormat="1">
      <c r="A162" s="21" t="s">
        <v>156</v>
      </c>
      <c r="B162" s="13"/>
    </row>
    <row r="163" spans="1:2" s="16" customFormat="1">
      <c r="A163" s="21" t="s">
        <v>157</v>
      </c>
      <c r="B163" s="13"/>
    </row>
    <row r="164" spans="1:2" s="16" customFormat="1">
      <c r="A164" s="21" t="s">
        <v>158</v>
      </c>
      <c r="B164" s="13"/>
    </row>
    <row r="165" spans="1:2" s="16" customFormat="1">
      <c r="A165" s="21" t="s">
        <v>159</v>
      </c>
      <c r="B165" s="13"/>
    </row>
    <row r="166" spans="1:2" s="16" customFormat="1">
      <c r="A166" s="21" t="s">
        <v>160</v>
      </c>
      <c r="B166" s="13"/>
    </row>
    <row r="167" spans="1:2" s="16" customFormat="1">
      <c r="A167" s="21" t="s">
        <v>161</v>
      </c>
      <c r="B167" s="13"/>
    </row>
    <row r="168" spans="1:2" s="16" customFormat="1">
      <c r="A168" s="21" t="s">
        <v>162</v>
      </c>
      <c r="B168" s="13"/>
    </row>
    <row r="169" spans="1:2" s="16" customFormat="1">
      <c r="A169" s="21" t="s">
        <v>163</v>
      </c>
      <c r="B169" s="13"/>
    </row>
    <row r="170" spans="1:2" s="16" customFormat="1">
      <c r="A170" s="21" t="s">
        <v>164</v>
      </c>
      <c r="B170" s="13"/>
    </row>
    <row r="171" spans="1:2" s="16" customFormat="1">
      <c r="A171" s="21" t="s">
        <v>165</v>
      </c>
      <c r="B171" s="13"/>
    </row>
    <row r="172" spans="1:2">
      <c r="A172" s="21" t="s">
        <v>166</v>
      </c>
      <c r="B172" s="13"/>
    </row>
    <row r="173" spans="1:2">
      <c r="A173" s="21" t="s">
        <v>167</v>
      </c>
      <c r="B173" s="13"/>
    </row>
    <row r="174" spans="1:2">
      <c r="A174" s="21" t="s">
        <v>168</v>
      </c>
      <c r="B174" s="13"/>
    </row>
    <row r="175" spans="1:2">
      <c r="A175" s="17" t="s">
        <v>169</v>
      </c>
      <c r="B175" s="13"/>
    </row>
    <row r="176" spans="1:2">
      <c r="A176" s="21" t="s">
        <v>170</v>
      </c>
      <c r="B176" s="13"/>
    </row>
    <row r="177" spans="1:2">
      <c r="A177" s="37" t="s">
        <v>171</v>
      </c>
      <c r="B177" s="13">
        <f t="shared" ref="B177" si="34">SUM(B178:B179)</f>
        <v>2123</v>
      </c>
    </row>
    <row r="178" spans="1:2">
      <c r="A178" s="14" t="s">
        <v>172</v>
      </c>
      <c r="B178" s="13">
        <f t="shared" ref="B178" si="35">B685</f>
        <v>651</v>
      </c>
    </row>
    <row r="179" spans="1:2">
      <c r="A179" s="14" t="s">
        <v>173</v>
      </c>
      <c r="B179" s="13">
        <f t="shared" ref="B179" si="36">B661</f>
        <v>1472</v>
      </c>
    </row>
    <row r="180" spans="1:2" s="16" customFormat="1">
      <c r="A180" s="37"/>
      <c r="B180" s="13"/>
    </row>
    <row r="181" spans="1:2">
      <c r="A181" s="37"/>
      <c r="B181" s="13"/>
    </row>
    <row r="182" spans="1:2" s="16" customFormat="1">
      <c r="A182" s="37" t="s">
        <v>174</v>
      </c>
      <c r="B182" s="13"/>
    </row>
    <row r="183" spans="1:2">
      <c r="A183" s="40"/>
      <c r="B183" s="13"/>
    </row>
    <row r="184" spans="1:2">
      <c r="A184" s="40"/>
      <c r="B184" s="13"/>
    </row>
    <row r="185" spans="1:2">
      <c r="A185" s="40"/>
      <c r="B185" s="13"/>
    </row>
    <row r="186" spans="1:2">
      <c r="A186" s="40"/>
      <c r="B186" s="13"/>
    </row>
    <row r="187" spans="1:2">
      <c r="A187" s="37" t="s">
        <v>175</v>
      </c>
      <c r="B187" s="13" t="e">
        <f t="shared" ref="B187" si="37">B188</f>
        <v>#REF!</v>
      </c>
    </row>
    <row r="188" spans="1:2">
      <c r="A188" s="40" t="s">
        <v>176</v>
      </c>
      <c r="B188" s="13" t="e">
        <f t="shared" ref="B188" si="38">SUM(B189:B192)</f>
        <v>#REF!</v>
      </c>
    </row>
    <row r="189" spans="1:2">
      <c r="A189" s="40" t="s">
        <v>177</v>
      </c>
      <c r="B189" s="13">
        <f t="shared" ref="B189" si="39">B683+B682</f>
        <v>4276</v>
      </c>
    </row>
    <row r="190" spans="1:2">
      <c r="A190" s="40" t="s">
        <v>178</v>
      </c>
      <c r="B190" s="13" t="e">
        <f>#REF!+#REF!</f>
        <v>#REF!</v>
      </c>
    </row>
    <row r="191" spans="1:2">
      <c r="A191" s="40" t="s">
        <v>179</v>
      </c>
      <c r="B191" s="13" t="e">
        <f>#REF!+#REF!</f>
        <v>#REF!</v>
      </c>
    </row>
    <row r="192" spans="1:2">
      <c r="A192" s="40" t="s">
        <v>180</v>
      </c>
      <c r="B192" s="13">
        <f t="shared" ref="B192" si="40">B681</f>
        <v>0</v>
      </c>
    </row>
    <row r="193" spans="1:2">
      <c r="A193" s="40"/>
      <c r="B193" s="13"/>
    </row>
    <row r="194" spans="1:2">
      <c r="A194" s="37" t="s">
        <v>181</v>
      </c>
      <c r="B194" s="13">
        <f t="shared" ref="B194" si="41">SUM(B195:B198)</f>
        <v>0</v>
      </c>
    </row>
    <row r="195" spans="1:2">
      <c r="A195" s="40" t="s">
        <v>182</v>
      </c>
      <c r="B195" s="13"/>
    </row>
    <row r="196" spans="1:2">
      <c r="A196" s="40" t="s">
        <v>183</v>
      </c>
      <c r="B196" s="30"/>
    </row>
    <row r="197" spans="1:2" s="16" customFormat="1">
      <c r="A197" s="40" t="s">
        <v>184</v>
      </c>
      <c r="B197" s="30"/>
    </row>
    <row r="198" spans="1:2">
      <c r="A198" s="40" t="s">
        <v>185</v>
      </c>
      <c r="B198" s="30"/>
    </row>
    <row r="199" spans="1:2">
      <c r="A199" s="40"/>
      <c r="B199" s="31"/>
    </row>
    <row r="200" spans="1:2">
      <c r="A200" s="28" t="s">
        <v>186</v>
      </c>
      <c r="B200" s="13"/>
    </row>
    <row r="201" spans="1:2">
      <c r="A201" s="37" t="s">
        <v>187</v>
      </c>
      <c r="B201" s="13"/>
    </row>
    <row r="202" spans="1:2">
      <c r="A202" s="37" t="s">
        <v>188</v>
      </c>
      <c r="B202" s="13"/>
    </row>
    <row r="203" spans="1:2">
      <c r="A203" s="33" t="s">
        <v>189</v>
      </c>
      <c r="B203" s="26">
        <v>14000</v>
      </c>
    </row>
    <row r="204" spans="1:2">
      <c r="A204" s="37" t="s">
        <v>190</v>
      </c>
      <c r="B204" s="11">
        <f t="shared" ref="B204" si="42">SUM(B205:B207)</f>
        <v>0</v>
      </c>
    </row>
    <row r="205" spans="1:2" s="16" customFormat="1">
      <c r="A205" s="40" t="s">
        <v>191</v>
      </c>
      <c r="B205" s="11"/>
    </row>
    <row r="206" spans="1:2" s="16" customFormat="1">
      <c r="A206" s="40" t="s">
        <v>192</v>
      </c>
      <c r="B206" s="11"/>
    </row>
    <row r="207" spans="1:2">
      <c r="A207" s="40" t="s">
        <v>193</v>
      </c>
      <c r="B207" s="11"/>
    </row>
    <row r="208" spans="1:2">
      <c r="A208" s="37" t="s">
        <v>194</v>
      </c>
      <c r="B208" s="11"/>
    </row>
    <row r="209" spans="1:2" s="16" customFormat="1">
      <c r="A209" s="37" t="s">
        <v>195</v>
      </c>
      <c r="B209" s="11"/>
    </row>
    <row r="210" spans="1:2" s="16" customFormat="1">
      <c r="A210" s="37" t="s">
        <v>196</v>
      </c>
      <c r="B210" s="11"/>
    </row>
    <row r="211" spans="1:2" s="16" customFormat="1">
      <c r="A211" s="41" t="s">
        <v>197</v>
      </c>
      <c r="B211" s="42" t="e">
        <f>SUM(B109,-B110,-B111,-B177,-B182,-B187,-B194,-B200,-B201,-B202,-B203,-B204,-B208,-B209,-B210)</f>
        <v>#REF!</v>
      </c>
    </row>
    <row r="212" spans="1:2" s="16" customFormat="1">
      <c r="A212" s="37" t="s">
        <v>198</v>
      </c>
      <c r="B212" s="13" t="e">
        <f>B211-B213</f>
        <v>#REF!</v>
      </c>
    </row>
    <row r="213" spans="1:2" s="16" customFormat="1">
      <c r="A213" s="37" t="s">
        <v>199</v>
      </c>
      <c r="B213" s="13"/>
    </row>
    <row r="214" spans="1:2" s="16" customFormat="1">
      <c r="A214" s="43" t="s">
        <v>200</v>
      </c>
      <c r="B214" s="13" t="e">
        <f t="shared" ref="B214" si="43">SUM(B110:B111,B177,B182,B187,B194,B200:B204,B208:B211)</f>
        <v>#REF!</v>
      </c>
    </row>
    <row r="215" spans="1:2" s="16" customFormat="1">
      <c r="A215" s="44" t="s">
        <v>201</v>
      </c>
      <c r="B215" s="45" t="e">
        <f t="shared" ref="B215" si="44">B214-B109</f>
        <v>#REF!</v>
      </c>
    </row>
    <row r="216" spans="1:2" s="16" customFormat="1">
      <c r="A216" s="44" t="s">
        <v>202</v>
      </c>
      <c r="B216" s="46">
        <f t="shared" ref="B216" si="45">B110*0.09</f>
        <v>25995.059999999998</v>
      </c>
    </row>
    <row r="217" spans="1:2" s="16" customFormat="1">
      <c r="A217" s="44" t="s">
        <v>203</v>
      </c>
      <c r="B217" s="45" t="e">
        <f t="shared" ref="B217" si="46">IF(B212&lt;B216,"正确","错误")</f>
        <v>#REF!</v>
      </c>
    </row>
    <row r="218" spans="1:2" s="16" customFormat="1">
      <c r="A218" s="44" t="s">
        <v>204</v>
      </c>
      <c r="B218" s="45" t="str">
        <f t="shared" ref="B218" si="47">IF(B213=0,"正确","错误")</f>
        <v>正确</v>
      </c>
    </row>
    <row r="219" spans="1:2" s="16" customFormat="1">
      <c r="A219" s="47" t="s">
        <v>205</v>
      </c>
      <c r="B219" s="48"/>
    </row>
    <row r="220" spans="1:2" s="16" customFormat="1">
      <c r="A220" s="47" t="s">
        <v>206</v>
      </c>
      <c r="B220" s="48"/>
    </row>
    <row r="221" spans="1:2" s="16" customFormat="1">
      <c r="A221" s="50" t="s">
        <v>207</v>
      </c>
      <c r="B221" s="51">
        <f>B7+B14+B50</f>
        <v>241712</v>
      </c>
    </row>
    <row r="222" spans="1:2" s="16" customFormat="1">
      <c r="A222" s="50" t="s">
        <v>208</v>
      </c>
      <c r="B222" s="51">
        <f t="shared" ref="B222" si="48">B177</f>
        <v>2123</v>
      </c>
    </row>
    <row r="223" spans="1:2" s="16" customFormat="1">
      <c r="A223" s="50" t="s">
        <v>209</v>
      </c>
      <c r="B223" s="51"/>
    </row>
    <row r="224" spans="1:2" s="16" customFormat="1">
      <c r="A224" s="50" t="s">
        <v>210</v>
      </c>
      <c r="B224" s="51">
        <f t="shared" ref="B224" si="49">B222-B223</f>
        <v>2123</v>
      </c>
    </row>
    <row r="225" spans="1:2" s="16" customFormat="1">
      <c r="A225" s="50" t="s">
        <v>211</v>
      </c>
      <c r="B225" s="51">
        <f>SUM(B226:B228)</f>
        <v>142888</v>
      </c>
    </row>
    <row r="226" spans="1:2">
      <c r="A226" s="52" t="s">
        <v>212</v>
      </c>
      <c r="B226" s="51">
        <v>181224</v>
      </c>
    </row>
    <row r="227" spans="1:2">
      <c r="A227" s="52" t="s">
        <v>213</v>
      </c>
      <c r="B227" s="51">
        <v>2019</v>
      </c>
    </row>
    <row r="228" spans="1:2">
      <c r="A228" s="52" t="s">
        <v>214</v>
      </c>
      <c r="B228" s="51">
        <v>-40355</v>
      </c>
    </row>
    <row r="229" spans="1:2">
      <c r="A229" s="52" t="s">
        <v>215</v>
      </c>
      <c r="B229" s="53">
        <f t="shared" ref="B229" si="50">SUM(B225-B221+B224)</f>
        <v>-96701</v>
      </c>
    </row>
    <row r="230" spans="1:2">
      <c r="A230" s="47" t="s">
        <v>216</v>
      </c>
      <c r="B230" s="54"/>
    </row>
    <row r="231" spans="1:2">
      <c r="A231" s="47" t="s">
        <v>217</v>
      </c>
      <c r="B231" s="54">
        <v>2116</v>
      </c>
    </row>
    <row r="232" spans="1:2">
      <c r="A232" s="47" t="s">
        <v>218</v>
      </c>
      <c r="B232" s="54">
        <v>2116</v>
      </c>
    </row>
    <row r="233" spans="1:2">
      <c r="A233" s="47" t="s">
        <v>219</v>
      </c>
      <c r="B233" s="48">
        <f t="shared" ref="B233" si="51">B231-B232</f>
        <v>0</v>
      </c>
    </row>
    <row r="234" spans="1:2">
      <c r="A234" s="47" t="s">
        <v>220</v>
      </c>
      <c r="B234" s="49">
        <v>1842</v>
      </c>
    </row>
    <row r="235" spans="1:2">
      <c r="A235" s="47" t="s">
        <v>221</v>
      </c>
      <c r="B235" s="48">
        <v>105</v>
      </c>
    </row>
    <row r="236" spans="1:2">
      <c r="A236" s="47"/>
      <c r="B236" s="48"/>
    </row>
    <row r="237" spans="1:2">
      <c r="A237" s="47" t="s">
        <v>222</v>
      </c>
      <c r="B237" s="54"/>
    </row>
    <row r="238" spans="1:2">
      <c r="A238" s="55"/>
      <c r="B238" s="11"/>
    </row>
    <row r="239" spans="1:2">
      <c r="A239" s="56" t="s">
        <v>223</v>
      </c>
      <c r="B239" s="57">
        <f t="shared" ref="B239" si="52">B240-B241</f>
        <v>0.19200000000000728</v>
      </c>
    </row>
    <row r="240" spans="1:2">
      <c r="A240" s="56" t="s">
        <v>224</v>
      </c>
      <c r="B240" s="57">
        <f>SUM(B242:B301)</f>
        <v>1958.192</v>
      </c>
    </row>
    <row r="241" spans="1:4">
      <c r="A241" s="58" t="s">
        <v>225</v>
      </c>
      <c r="B241" s="26">
        <f>ROUND(B240,0)</f>
        <v>1958</v>
      </c>
    </row>
    <row r="242" spans="1:4">
      <c r="A242" s="59" t="s">
        <v>226</v>
      </c>
      <c r="B242" s="60"/>
    </row>
    <row r="243" spans="1:4">
      <c r="A243" s="61" t="s">
        <v>227</v>
      </c>
      <c r="B243" s="60"/>
    </row>
    <row r="244" spans="1:4">
      <c r="A244" s="62" t="s">
        <v>228</v>
      </c>
      <c r="B244" s="60">
        <v>-210</v>
      </c>
      <c r="D244" s="63">
        <v>-210</v>
      </c>
    </row>
    <row r="245" spans="1:4" s="16" customFormat="1">
      <c r="A245" s="62" t="s">
        <v>229</v>
      </c>
      <c r="B245" s="60">
        <v>-143</v>
      </c>
      <c r="D245" s="63">
        <v>-143</v>
      </c>
    </row>
    <row r="246" spans="1:4" s="16" customFormat="1">
      <c r="A246" s="62" t="s">
        <v>230</v>
      </c>
      <c r="B246" s="60"/>
    </row>
    <row r="247" spans="1:4" s="16" customFormat="1">
      <c r="A247" s="61" t="s">
        <v>231</v>
      </c>
      <c r="B247" s="60">
        <v>-200</v>
      </c>
      <c r="D247" s="63">
        <v>-200</v>
      </c>
    </row>
    <row r="248" spans="1:4" s="16" customFormat="1">
      <c r="A248" s="62" t="s">
        <v>232</v>
      </c>
      <c r="B248" s="60"/>
    </row>
    <row r="249" spans="1:4" s="16" customFormat="1">
      <c r="A249" s="62" t="s">
        <v>233</v>
      </c>
      <c r="B249" s="60"/>
    </row>
    <row r="250" spans="1:4" s="16" customFormat="1">
      <c r="A250" s="62" t="s">
        <v>234</v>
      </c>
      <c r="B250" s="60"/>
    </row>
    <row r="251" spans="1:4" s="16" customFormat="1">
      <c r="A251" s="62" t="s">
        <v>235</v>
      </c>
      <c r="B251" s="60"/>
    </row>
    <row r="252" spans="1:4" s="16" customFormat="1">
      <c r="A252" s="61" t="s">
        <v>236</v>
      </c>
      <c r="B252" s="60"/>
    </row>
    <row r="253" spans="1:4" s="16" customFormat="1">
      <c r="A253" s="61" t="s">
        <v>237</v>
      </c>
      <c r="B253" s="60"/>
    </row>
    <row r="254" spans="1:4" s="16" customFormat="1">
      <c r="A254" s="61" t="s">
        <v>238</v>
      </c>
      <c r="B254" s="60"/>
    </row>
    <row r="255" spans="1:4" s="16" customFormat="1">
      <c r="A255" s="62" t="s">
        <v>239</v>
      </c>
      <c r="B255" s="60"/>
    </row>
    <row r="256" spans="1:4" s="16" customFormat="1">
      <c r="A256" s="61" t="s">
        <v>240</v>
      </c>
      <c r="B256" s="60"/>
    </row>
    <row r="257" spans="1:4" s="16" customFormat="1">
      <c r="A257" s="61" t="s">
        <v>241</v>
      </c>
      <c r="B257" s="60"/>
    </row>
    <row r="258" spans="1:4" s="16" customFormat="1">
      <c r="A258" s="61" t="s">
        <v>242</v>
      </c>
      <c r="B258" s="60"/>
    </row>
    <row r="259" spans="1:4" s="16" customFormat="1">
      <c r="A259" s="61" t="s">
        <v>243</v>
      </c>
      <c r="B259" s="60"/>
    </row>
    <row r="260" spans="1:4" s="16" customFormat="1">
      <c r="A260" s="61" t="s">
        <v>244</v>
      </c>
      <c r="B260" s="60"/>
    </row>
    <row r="261" spans="1:4" s="16" customFormat="1">
      <c r="A261" s="61" t="s">
        <v>245</v>
      </c>
      <c r="B261" s="60"/>
    </row>
    <row r="262" spans="1:4" s="16" customFormat="1">
      <c r="A262" s="61" t="s">
        <v>246</v>
      </c>
      <c r="B262" s="60">
        <v>-65.307999999999993</v>
      </c>
      <c r="D262" s="63">
        <v>-65.307999999999993</v>
      </c>
    </row>
    <row r="263" spans="1:4" s="16" customFormat="1">
      <c r="A263" s="61" t="s">
        <v>247</v>
      </c>
      <c r="B263" s="60"/>
    </row>
    <row r="264" spans="1:4" s="16" customFormat="1">
      <c r="A264" s="61" t="s">
        <v>248</v>
      </c>
      <c r="B264" s="60"/>
    </row>
    <row r="265" spans="1:4" s="16" customFormat="1">
      <c r="A265" s="61" t="s">
        <v>249</v>
      </c>
      <c r="B265" s="60"/>
    </row>
    <row r="266" spans="1:4" s="16" customFormat="1">
      <c r="A266" s="61" t="s">
        <v>250</v>
      </c>
      <c r="B266" s="60"/>
    </row>
    <row r="267" spans="1:4" s="16" customFormat="1" ht="168">
      <c r="A267" s="64" t="s">
        <v>251</v>
      </c>
      <c r="B267" s="60">
        <f>475+15</f>
        <v>490</v>
      </c>
      <c r="D267" s="16">
        <v>490</v>
      </c>
    </row>
    <row r="268" spans="1:4" s="16" customFormat="1">
      <c r="A268" s="61" t="s">
        <v>252</v>
      </c>
      <c r="B268" s="60"/>
    </row>
    <row r="269" spans="1:4" s="16" customFormat="1">
      <c r="A269" s="61" t="s">
        <v>253</v>
      </c>
      <c r="B269" s="60"/>
    </row>
    <row r="270" spans="1:4" s="16" customFormat="1">
      <c r="A270" s="61" t="s">
        <v>254</v>
      </c>
      <c r="B270" s="60">
        <v>12</v>
      </c>
      <c r="D270" s="63">
        <v>12</v>
      </c>
    </row>
    <row r="271" spans="1:4" s="16" customFormat="1">
      <c r="A271" s="61" t="s">
        <v>255</v>
      </c>
      <c r="B271" s="60">
        <v>11</v>
      </c>
      <c r="D271" s="63">
        <v>11</v>
      </c>
    </row>
    <row r="272" spans="1:4" s="16" customFormat="1">
      <c r="A272" s="61" t="s">
        <v>256</v>
      </c>
      <c r="B272" s="60">
        <v>11</v>
      </c>
      <c r="D272" s="63">
        <v>11</v>
      </c>
    </row>
    <row r="273" spans="1:4" s="16" customFormat="1">
      <c r="A273" s="61" t="s">
        <v>257</v>
      </c>
      <c r="B273" s="60"/>
    </row>
    <row r="274" spans="1:4" s="16" customFormat="1">
      <c r="A274" s="61" t="s">
        <v>258</v>
      </c>
      <c r="B274" s="60">
        <v>549</v>
      </c>
      <c r="D274" s="63">
        <v>549</v>
      </c>
    </row>
    <row r="275" spans="1:4">
      <c r="A275" s="61" t="s">
        <v>259</v>
      </c>
      <c r="B275" s="60"/>
    </row>
    <row r="276" spans="1:4">
      <c r="A276" s="61" t="s">
        <v>260</v>
      </c>
      <c r="B276" s="60"/>
    </row>
    <row r="277" spans="1:4">
      <c r="A277" s="61" t="s">
        <v>261</v>
      </c>
      <c r="B277" s="60"/>
    </row>
    <row r="278" spans="1:4">
      <c r="A278" s="61" t="s">
        <v>262</v>
      </c>
      <c r="B278" s="60"/>
    </row>
    <row r="279" spans="1:4">
      <c r="A279" s="61" t="s">
        <v>263</v>
      </c>
      <c r="B279" s="60">
        <v>45</v>
      </c>
      <c r="D279" s="63">
        <v>45</v>
      </c>
    </row>
    <row r="280" spans="1:4">
      <c r="A280" s="61" t="s">
        <v>263</v>
      </c>
      <c r="B280" s="60">
        <v>562.9</v>
      </c>
      <c r="D280" s="63">
        <v>562.9</v>
      </c>
    </row>
    <row r="281" spans="1:4">
      <c r="A281" s="61" t="s">
        <v>264</v>
      </c>
      <c r="B281" s="60"/>
    </row>
    <row r="282" spans="1:4">
      <c r="A282" s="61" t="s">
        <v>265</v>
      </c>
      <c r="B282" s="60">
        <v>432.79</v>
      </c>
      <c r="D282" s="63">
        <v>432.79</v>
      </c>
    </row>
    <row r="283" spans="1:4">
      <c r="A283" s="61" t="s">
        <v>266</v>
      </c>
      <c r="B283" s="60">
        <v>70</v>
      </c>
      <c r="D283" s="63">
        <v>70</v>
      </c>
    </row>
    <row r="284" spans="1:4">
      <c r="A284" s="61" t="s">
        <v>263</v>
      </c>
      <c r="B284" s="60">
        <v>10</v>
      </c>
      <c r="D284" s="63">
        <v>10</v>
      </c>
    </row>
    <row r="285" spans="1:4">
      <c r="A285" s="61" t="s">
        <v>263</v>
      </c>
      <c r="B285" s="60"/>
    </row>
    <row r="286" spans="1:4">
      <c r="A286" s="61" t="s">
        <v>267</v>
      </c>
      <c r="B286" s="60"/>
    </row>
    <row r="287" spans="1:4">
      <c r="A287" s="61" t="s">
        <v>268</v>
      </c>
      <c r="B287" s="60"/>
    </row>
    <row r="288" spans="1:4">
      <c r="A288" s="61" t="s">
        <v>269</v>
      </c>
      <c r="B288" s="60">
        <v>10.43</v>
      </c>
      <c r="D288" s="63">
        <v>10.43</v>
      </c>
    </row>
    <row r="289" spans="1:4">
      <c r="A289" s="61" t="s">
        <v>270</v>
      </c>
      <c r="B289" s="60"/>
    </row>
    <row r="290" spans="1:4">
      <c r="A290" s="61" t="s">
        <v>271</v>
      </c>
      <c r="B290" s="60"/>
    </row>
    <row r="291" spans="1:4">
      <c r="A291" s="61" t="s">
        <v>272</v>
      </c>
      <c r="B291" s="60"/>
    </row>
    <row r="292" spans="1:4">
      <c r="A292" s="61" t="s">
        <v>273</v>
      </c>
      <c r="B292" s="60">
        <v>65</v>
      </c>
      <c r="D292" s="63">
        <v>65</v>
      </c>
    </row>
    <row r="293" spans="1:4">
      <c r="A293" s="61" t="s">
        <v>273</v>
      </c>
      <c r="B293" s="60">
        <v>13</v>
      </c>
      <c r="D293" s="63">
        <v>13</v>
      </c>
    </row>
    <row r="294" spans="1:4">
      <c r="A294" s="61" t="s">
        <v>274</v>
      </c>
      <c r="B294" s="60"/>
    </row>
    <row r="295" spans="1:4">
      <c r="A295" s="61" t="s">
        <v>275</v>
      </c>
      <c r="B295" s="60"/>
    </row>
    <row r="296" spans="1:4">
      <c r="A296" s="61" t="s">
        <v>276</v>
      </c>
      <c r="B296" s="60">
        <v>100.38</v>
      </c>
      <c r="D296" s="63">
        <v>100.38</v>
      </c>
    </row>
    <row r="297" spans="1:4">
      <c r="A297" s="61" t="s">
        <v>277</v>
      </c>
      <c r="B297" s="60"/>
    </row>
    <row r="298" spans="1:4">
      <c r="A298" s="61" t="s">
        <v>277</v>
      </c>
      <c r="B298" s="60">
        <v>194</v>
      </c>
      <c r="D298" s="63">
        <v>194</v>
      </c>
    </row>
    <row r="299" spans="1:4">
      <c r="A299" s="61" t="s">
        <v>278</v>
      </c>
      <c r="B299" s="60"/>
    </row>
    <row r="300" spans="1:4">
      <c r="A300" s="61" t="s">
        <v>279</v>
      </c>
      <c r="B300" s="60"/>
    </row>
    <row r="301" spans="1:4">
      <c r="A301" s="61" t="s">
        <v>254</v>
      </c>
      <c r="B301" s="60"/>
    </row>
    <row r="302" spans="1:4">
      <c r="A302" s="65"/>
      <c r="B302" s="13"/>
    </row>
    <row r="303" spans="1:4">
      <c r="A303" s="66" t="s">
        <v>280</v>
      </c>
      <c r="B303" s="13">
        <f>SUM(B304:B318)</f>
        <v>91539</v>
      </c>
    </row>
    <row r="304" spans="1:4">
      <c r="A304" s="61" t="s">
        <v>280</v>
      </c>
      <c r="B304" s="13">
        <v>2507</v>
      </c>
      <c r="D304" s="63">
        <v>2507</v>
      </c>
    </row>
    <row r="305" spans="1:4" ht="84">
      <c r="A305" s="64" t="s">
        <v>280</v>
      </c>
      <c r="B305" s="11">
        <v>1858</v>
      </c>
      <c r="D305" s="63">
        <v>1858</v>
      </c>
    </row>
    <row r="306" spans="1:4">
      <c r="A306" s="61" t="s">
        <v>280</v>
      </c>
      <c r="B306" s="13">
        <v>1868</v>
      </c>
      <c r="D306" s="63">
        <v>1868</v>
      </c>
    </row>
    <row r="307" spans="1:4">
      <c r="A307" s="61" t="s">
        <v>281</v>
      </c>
      <c r="B307" s="13">
        <v>48</v>
      </c>
      <c r="D307" s="63">
        <v>48</v>
      </c>
    </row>
    <row r="308" spans="1:4">
      <c r="A308" s="61" t="s">
        <v>282</v>
      </c>
      <c r="B308" s="13">
        <v>1043</v>
      </c>
      <c r="D308" s="63">
        <v>1043</v>
      </c>
    </row>
    <row r="309" spans="1:4">
      <c r="A309" s="61" t="s">
        <v>283</v>
      </c>
      <c r="B309" s="13">
        <v>77623</v>
      </c>
      <c r="D309" s="63">
        <v>77623</v>
      </c>
    </row>
    <row r="310" spans="1:4">
      <c r="A310" s="61" t="s">
        <v>284</v>
      </c>
      <c r="B310" s="13"/>
    </row>
    <row r="311" spans="1:4">
      <c r="A311" s="61" t="s">
        <v>285</v>
      </c>
      <c r="B311" s="13">
        <v>21</v>
      </c>
      <c r="D311" s="63">
        <v>21</v>
      </c>
    </row>
    <row r="312" spans="1:4">
      <c r="A312" s="61" t="s">
        <v>286</v>
      </c>
      <c r="B312" s="13">
        <v>146</v>
      </c>
      <c r="D312" s="63">
        <v>146</v>
      </c>
    </row>
    <row r="313" spans="1:4">
      <c r="A313" s="61" t="s">
        <v>283</v>
      </c>
      <c r="B313" s="13">
        <v>2074</v>
      </c>
      <c r="D313" s="63">
        <v>2074</v>
      </c>
    </row>
    <row r="314" spans="1:4">
      <c r="A314" s="61" t="s">
        <v>284</v>
      </c>
      <c r="B314" s="13"/>
    </row>
    <row r="315" spans="1:4">
      <c r="A315" s="61" t="s">
        <v>283</v>
      </c>
      <c r="B315" s="13"/>
    </row>
    <row r="316" spans="1:4">
      <c r="A316" s="61" t="s">
        <v>283</v>
      </c>
      <c r="B316" s="13">
        <v>1500</v>
      </c>
      <c r="D316" s="63">
        <v>1500</v>
      </c>
    </row>
    <row r="317" spans="1:4" s="16" customFormat="1">
      <c r="A317" s="61" t="s">
        <v>283</v>
      </c>
      <c r="B317" s="13">
        <v>2150</v>
      </c>
      <c r="D317" s="63">
        <v>2150</v>
      </c>
    </row>
    <row r="318" spans="1:4" s="16" customFormat="1">
      <c r="A318" s="61" t="s">
        <v>282</v>
      </c>
      <c r="B318" s="13">
        <v>701</v>
      </c>
      <c r="D318" s="63">
        <v>701</v>
      </c>
    </row>
    <row r="319" spans="1:4" s="16" customFormat="1">
      <c r="A319" s="67"/>
      <c r="B319" s="13"/>
    </row>
    <row r="320" spans="1:4" s="16" customFormat="1" ht="72">
      <c r="A320" s="68" t="s">
        <v>287</v>
      </c>
      <c r="B320" s="11">
        <f t="shared" ref="B320" si="53">SUM(B321:B327)</f>
        <v>45544</v>
      </c>
    </row>
    <row r="321" spans="1:2" s="16" customFormat="1" ht="168">
      <c r="A321" s="64" t="s">
        <v>288</v>
      </c>
      <c r="B321" s="11">
        <v>1546</v>
      </c>
    </row>
    <row r="322" spans="1:2" s="16" customFormat="1" ht="168">
      <c r="A322" s="64" t="s">
        <v>288</v>
      </c>
      <c r="B322" s="11">
        <v>22021</v>
      </c>
    </row>
    <row r="323" spans="1:2" s="16" customFormat="1" ht="168">
      <c r="A323" s="64" t="s">
        <v>289</v>
      </c>
      <c r="B323" s="11">
        <v>5390</v>
      </c>
    </row>
    <row r="324" spans="1:2" s="16" customFormat="1" ht="168">
      <c r="A324" s="64" t="s">
        <v>288</v>
      </c>
      <c r="B324" s="11">
        <v>832</v>
      </c>
    </row>
    <row r="325" spans="1:2" s="16" customFormat="1" ht="168">
      <c r="A325" s="64" t="s">
        <v>288</v>
      </c>
      <c r="B325" s="11">
        <v>14190</v>
      </c>
    </row>
    <row r="326" spans="1:2" s="16" customFormat="1" ht="168">
      <c r="A326" s="64" t="s">
        <v>288</v>
      </c>
      <c r="B326" s="11">
        <v>1565</v>
      </c>
    </row>
    <row r="327" spans="1:2" s="16" customFormat="1" ht="72">
      <c r="A327" s="64" t="s">
        <v>290</v>
      </c>
      <c r="B327" s="70"/>
    </row>
    <row r="328" spans="1:2" s="16" customFormat="1">
      <c r="A328" s="64"/>
      <c r="B328" s="70"/>
    </row>
    <row r="329" spans="1:2" s="16" customFormat="1" ht="60">
      <c r="A329" s="68" t="s">
        <v>291</v>
      </c>
      <c r="B329" s="69">
        <f t="shared" ref="B329" si="54">B330+B331</f>
        <v>84</v>
      </c>
    </row>
    <row r="330" spans="1:2" s="16" customFormat="1" ht="120">
      <c r="A330" s="64" t="s">
        <v>292</v>
      </c>
      <c r="B330" s="70"/>
    </row>
    <row r="331" spans="1:2" ht="120">
      <c r="A331" s="64" t="s">
        <v>292</v>
      </c>
      <c r="B331" s="70">
        <v>84</v>
      </c>
    </row>
    <row r="332" spans="1:2">
      <c r="A332" s="64"/>
      <c r="B332" s="70"/>
    </row>
    <row r="333" spans="1:2">
      <c r="A333" s="71" t="s">
        <v>293</v>
      </c>
      <c r="B333" s="70">
        <f t="shared" ref="B333" si="55">B334+B335</f>
        <v>1315</v>
      </c>
    </row>
    <row r="334" spans="1:2" ht="96">
      <c r="A334" s="64" t="s">
        <v>294</v>
      </c>
      <c r="B334" s="70">
        <v>1113</v>
      </c>
    </row>
    <row r="335" spans="1:2" ht="96">
      <c r="A335" s="64" t="s">
        <v>294</v>
      </c>
      <c r="B335" s="70">
        <v>202</v>
      </c>
    </row>
    <row r="336" spans="1:2">
      <c r="A336" s="64"/>
      <c r="B336" s="70"/>
    </row>
    <row r="337" spans="1:4">
      <c r="A337" s="71" t="s">
        <v>295</v>
      </c>
      <c r="B337" s="13">
        <f t="shared" ref="B337" si="56">B338+B339</f>
        <v>0</v>
      </c>
    </row>
    <row r="338" spans="1:4" ht="132">
      <c r="A338" s="64" t="s">
        <v>296</v>
      </c>
      <c r="B338" s="13"/>
    </row>
    <row r="339" spans="1:4" ht="132">
      <c r="A339" s="64" t="s">
        <v>296</v>
      </c>
      <c r="B339" s="13"/>
    </row>
    <row r="340" spans="1:4">
      <c r="A340" s="64"/>
      <c r="B340" s="13"/>
    </row>
    <row r="341" spans="1:4">
      <c r="A341" s="72" t="s">
        <v>297</v>
      </c>
      <c r="B341" s="48">
        <v>17222</v>
      </c>
    </row>
    <row r="342" spans="1:4" ht="216">
      <c r="A342" s="64" t="s">
        <v>298</v>
      </c>
      <c r="B342" s="48"/>
    </row>
    <row r="343" spans="1:4" ht="204">
      <c r="A343" s="64" t="s">
        <v>299</v>
      </c>
      <c r="B343" s="48">
        <v>5</v>
      </c>
      <c r="D343" s="63">
        <v>5</v>
      </c>
    </row>
    <row r="344" spans="1:4" ht="144">
      <c r="A344" s="64" t="s">
        <v>300</v>
      </c>
      <c r="B344" s="48"/>
    </row>
    <row r="345" spans="1:4" ht="120">
      <c r="A345" s="64" t="s">
        <v>301</v>
      </c>
      <c r="B345" s="48"/>
    </row>
    <row r="346" spans="1:4">
      <c r="A346" s="62" t="s">
        <v>302</v>
      </c>
      <c r="B346" s="70"/>
    </row>
    <row r="347" spans="1:4">
      <c r="A347" s="61" t="s">
        <v>303</v>
      </c>
      <c r="B347" s="60"/>
    </row>
    <row r="348" spans="1:4">
      <c r="A348" s="61" t="s">
        <v>304</v>
      </c>
      <c r="B348" s="60"/>
    </row>
    <row r="349" spans="1:4">
      <c r="A349" s="61" t="s">
        <v>305</v>
      </c>
      <c r="B349" s="60"/>
    </row>
    <row r="350" spans="1:4">
      <c r="A350" s="61" t="s">
        <v>306</v>
      </c>
      <c r="B350" s="60"/>
    </row>
    <row r="351" spans="1:4">
      <c r="A351" s="62" t="s">
        <v>307</v>
      </c>
      <c r="B351" s="60"/>
    </row>
    <row r="352" spans="1:4" ht="300">
      <c r="A352" s="64" t="s">
        <v>308</v>
      </c>
      <c r="B352" s="60">
        <v>5</v>
      </c>
      <c r="D352" s="63">
        <v>5</v>
      </c>
    </row>
    <row r="353" spans="1:4">
      <c r="A353" s="61" t="s">
        <v>309</v>
      </c>
      <c r="B353" s="60">
        <v>-5</v>
      </c>
      <c r="D353" s="63">
        <v>-5</v>
      </c>
    </row>
    <row r="354" spans="1:4" ht="276">
      <c r="A354" s="64" t="s">
        <v>310</v>
      </c>
      <c r="B354" s="60">
        <v>-55.85</v>
      </c>
      <c r="D354" s="63">
        <v>-55.85</v>
      </c>
    </row>
    <row r="355" spans="1:4" ht="360">
      <c r="A355" s="64" t="s">
        <v>311</v>
      </c>
      <c r="B355" s="60">
        <v>0.53</v>
      </c>
      <c r="D355" s="63">
        <v>0.53</v>
      </c>
    </row>
    <row r="356" spans="1:4">
      <c r="A356" s="61" t="s">
        <v>312</v>
      </c>
      <c r="B356" s="60">
        <v>740.7</v>
      </c>
      <c r="D356" s="63">
        <v>740.7</v>
      </c>
    </row>
    <row r="357" spans="1:4">
      <c r="A357" s="62" t="s">
        <v>313</v>
      </c>
      <c r="B357" s="60">
        <v>-533</v>
      </c>
      <c r="D357" s="63">
        <v>-533</v>
      </c>
    </row>
    <row r="358" spans="1:4">
      <c r="A358" s="62" t="s">
        <v>314</v>
      </c>
      <c r="B358" s="60">
        <v>-2298</v>
      </c>
      <c r="D358" s="63">
        <v>-2298</v>
      </c>
    </row>
    <row r="359" spans="1:4">
      <c r="A359" s="61" t="s">
        <v>315</v>
      </c>
      <c r="B359" s="13">
        <v>651</v>
      </c>
      <c r="D359" s="63">
        <v>651</v>
      </c>
    </row>
    <row r="360" spans="1:4" ht="108">
      <c r="A360" s="64" t="s">
        <v>316</v>
      </c>
      <c r="B360" s="48">
        <v>1224</v>
      </c>
      <c r="D360" s="63">
        <v>1224</v>
      </c>
    </row>
    <row r="361" spans="1:4" ht="108">
      <c r="A361" s="64" t="s">
        <v>317</v>
      </c>
      <c r="B361" s="48"/>
    </row>
    <row r="362" spans="1:4" ht="324">
      <c r="A362" s="64" t="s">
        <v>318</v>
      </c>
      <c r="B362" s="48"/>
    </row>
    <row r="363" spans="1:4" ht="324">
      <c r="A363" s="64" t="s">
        <v>318</v>
      </c>
      <c r="B363" s="48">
        <v>187.1712</v>
      </c>
      <c r="D363" s="63">
        <v>187.1712</v>
      </c>
    </row>
    <row r="364" spans="1:4" ht="324">
      <c r="A364" s="64" t="s">
        <v>318</v>
      </c>
      <c r="B364" s="11">
        <v>33.799999999999997</v>
      </c>
      <c r="D364" s="63">
        <v>33.799999999999997</v>
      </c>
    </row>
    <row r="365" spans="1:4" ht="228">
      <c r="A365" s="64" t="s">
        <v>319</v>
      </c>
      <c r="B365" s="11"/>
    </row>
    <row r="366" spans="1:4" ht="180">
      <c r="A366" s="64" t="s">
        <v>320</v>
      </c>
      <c r="B366" s="11">
        <v>10</v>
      </c>
      <c r="D366" s="63">
        <v>10</v>
      </c>
    </row>
    <row r="367" spans="1:4" ht="204">
      <c r="A367" s="64" t="s">
        <v>321</v>
      </c>
      <c r="B367" s="11">
        <v>780</v>
      </c>
      <c r="D367" s="63">
        <v>780</v>
      </c>
    </row>
    <row r="368" spans="1:4" ht="228">
      <c r="A368" s="64" t="s">
        <v>322</v>
      </c>
      <c r="B368" s="11">
        <v>76</v>
      </c>
      <c r="D368" s="63">
        <v>76</v>
      </c>
    </row>
    <row r="369" spans="1:4" ht="180">
      <c r="A369" s="64" t="s">
        <v>323</v>
      </c>
      <c r="B369" s="11"/>
    </row>
    <row r="370" spans="1:4" ht="216">
      <c r="A370" s="64" t="s">
        <v>324</v>
      </c>
      <c r="B370" s="11">
        <v>8364</v>
      </c>
      <c r="D370" s="63">
        <v>8364</v>
      </c>
    </row>
    <row r="371" spans="1:4" ht="180">
      <c r="A371" s="64" t="s">
        <v>323</v>
      </c>
      <c r="B371" s="11">
        <v>1970</v>
      </c>
      <c r="D371" s="63">
        <v>1970</v>
      </c>
    </row>
    <row r="372" spans="1:4" ht="120">
      <c r="A372" s="64" t="s">
        <v>325</v>
      </c>
      <c r="B372" s="11">
        <v>5639</v>
      </c>
      <c r="D372" s="63">
        <v>5639</v>
      </c>
    </row>
    <row r="373" spans="1:4" ht="144">
      <c r="A373" s="64" t="s">
        <v>326</v>
      </c>
      <c r="B373" s="11">
        <v>248</v>
      </c>
      <c r="D373" s="63">
        <v>248</v>
      </c>
    </row>
    <row r="374" spans="1:4" ht="96">
      <c r="A374" s="64" t="s">
        <v>327</v>
      </c>
      <c r="B374" s="11">
        <v>180</v>
      </c>
      <c r="D374" s="63">
        <v>180</v>
      </c>
    </row>
    <row r="375" spans="1:4" ht="276">
      <c r="A375" s="64" t="s">
        <v>328</v>
      </c>
      <c r="B375" s="11"/>
    </row>
    <row r="376" spans="1:4">
      <c r="A376" s="64"/>
      <c r="B376" s="13"/>
    </row>
    <row r="377" spans="1:4">
      <c r="A377" s="71" t="s">
        <v>329</v>
      </c>
      <c r="B377" s="13">
        <f t="shared" ref="B377" si="57">B378+B379+B380</f>
        <v>0</v>
      </c>
    </row>
    <row r="378" spans="1:4" ht="96">
      <c r="A378" s="64" t="s">
        <v>330</v>
      </c>
      <c r="B378" s="13"/>
    </row>
    <row r="379" spans="1:4" ht="96">
      <c r="A379" s="64" t="s">
        <v>330</v>
      </c>
      <c r="B379" s="13"/>
    </row>
    <row r="380" spans="1:4" ht="96">
      <c r="A380" s="64" t="s">
        <v>330</v>
      </c>
      <c r="B380" s="13"/>
    </row>
    <row r="381" spans="1:4">
      <c r="A381" s="64"/>
      <c r="B381" s="13"/>
    </row>
    <row r="382" spans="1:4">
      <c r="A382" s="71" t="s">
        <v>331</v>
      </c>
      <c r="B382" s="11">
        <v>1471</v>
      </c>
    </row>
    <row r="383" spans="1:4" ht="72">
      <c r="A383" s="64" t="s">
        <v>332</v>
      </c>
      <c r="B383" s="13"/>
    </row>
    <row r="384" spans="1:4" ht="216">
      <c r="A384" s="64" t="s">
        <v>333</v>
      </c>
      <c r="B384" s="13">
        <v>1174</v>
      </c>
    </row>
    <row r="385" spans="1:2" ht="72">
      <c r="A385" s="64" t="s">
        <v>334</v>
      </c>
      <c r="B385" s="13"/>
    </row>
    <row r="386" spans="1:2" ht="72">
      <c r="A386" s="64" t="s">
        <v>332</v>
      </c>
      <c r="B386" s="13"/>
    </row>
    <row r="387" spans="1:2" ht="216">
      <c r="A387" s="64" t="s">
        <v>333</v>
      </c>
      <c r="B387" s="13">
        <v>297</v>
      </c>
    </row>
    <row r="388" spans="1:2" ht="72">
      <c r="A388" s="64" t="s">
        <v>332</v>
      </c>
      <c r="B388" s="13"/>
    </row>
    <row r="389" spans="1:2" ht="240">
      <c r="A389" s="64" t="s">
        <v>335</v>
      </c>
      <c r="B389" s="13"/>
    </row>
    <row r="390" spans="1:2" ht="240">
      <c r="A390" s="64" t="s">
        <v>336</v>
      </c>
      <c r="B390" s="13"/>
    </row>
    <row r="391" spans="1:2">
      <c r="A391" s="64"/>
      <c r="B391" s="13"/>
    </row>
    <row r="392" spans="1:2">
      <c r="A392" s="71" t="s">
        <v>337</v>
      </c>
      <c r="B392" s="11">
        <v>1516</v>
      </c>
    </row>
    <row r="393" spans="1:2" ht="96">
      <c r="A393" s="64" t="s">
        <v>338</v>
      </c>
      <c r="B393" s="13"/>
    </row>
    <row r="394" spans="1:2" ht="96">
      <c r="A394" s="64" t="s">
        <v>338</v>
      </c>
      <c r="B394" s="13">
        <v>2.4</v>
      </c>
    </row>
    <row r="395" spans="1:2" ht="96">
      <c r="A395" s="64" t="s">
        <v>338</v>
      </c>
      <c r="B395" s="13">
        <v>825</v>
      </c>
    </row>
    <row r="396" spans="1:2" ht="96">
      <c r="A396" s="64" t="s">
        <v>338</v>
      </c>
      <c r="B396" s="13">
        <v>20</v>
      </c>
    </row>
    <row r="397" spans="1:2" ht="96">
      <c r="A397" s="64" t="s">
        <v>338</v>
      </c>
      <c r="B397" s="13"/>
    </row>
    <row r="398" spans="1:2" ht="180">
      <c r="A398" s="64" t="s">
        <v>339</v>
      </c>
      <c r="B398" s="13">
        <v>13</v>
      </c>
    </row>
    <row r="399" spans="1:2" ht="204">
      <c r="A399" s="64" t="s">
        <v>340</v>
      </c>
      <c r="B399" s="13">
        <v>147.29</v>
      </c>
    </row>
    <row r="400" spans="1:2" ht="96">
      <c r="A400" s="64" t="s">
        <v>338</v>
      </c>
      <c r="B400" s="13">
        <v>45.88</v>
      </c>
    </row>
    <row r="401" spans="1:2" ht="96">
      <c r="A401" s="64" t="s">
        <v>338</v>
      </c>
      <c r="B401" s="13"/>
    </row>
    <row r="402" spans="1:2" ht="96">
      <c r="A402" s="64" t="s">
        <v>338</v>
      </c>
      <c r="B402" s="13">
        <v>4</v>
      </c>
    </row>
    <row r="403" spans="1:2" ht="96">
      <c r="A403" s="64" t="s">
        <v>338</v>
      </c>
      <c r="B403" s="13">
        <v>21.6</v>
      </c>
    </row>
    <row r="404" spans="1:2" ht="180">
      <c r="A404" s="64" t="s">
        <v>339</v>
      </c>
      <c r="B404" s="13">
        <v>11</v>
      </c>
    </row>
    <row r="405" spans="1:2" ht="180">
      <c r="A405" s="64" t="s">
        <v>339</v>
      </c>
      <c r="B405" s="13">
        <v>425.68</v>
      </c>
    </row>
    <row r="406" spans="1:2" ht="96">
      <c r="A406" s="64" t="s">
        <v>341</v>
      </c>
      <c r="B406" s="13"/>
    </row>
    <row r="407" spans="1:2">
      <c r="A407" s="73"/>
      <c r="B407" s="13"/>
    </row>
    <row r="408" spans="1:2">
      <c r="A408" s="71" t="s">
        <v>342</v>
      </c>
      <c r="B408" s="13">
        <v>7555</v>
      </c>
    </row>
    <row r="409" spans="1:2" ht="96">
      <c r="A409" s="64" t="s">
        <v>343</v>
      </c>
      <c r="B409" s="13">
        <v>198</v>
      </c>
    </row>
    <row r="410" spans="1:2" ht="264">
      <c r="A410" s="64" t="s">
        <v>344</v>
      </c>
      <c r="B410" s="13"/>
    </row>
    <row r="411" spans="1:2" ht="240">
      <c r="A411" s="64" t="s">
        <v>345</v>
      </c>
      <c r="B411" s="13">
        <v>3.74</v>
      </c>
    </row>
    <row r="412" spans="1:2" ht="96">
      <c r="A412" s="64" t="s">
        <v>343</v>
      </c>
      <c r="B412" s="13">
        <v>22</v>
      </c>
    </row>
    <row r="413" spans="1:2" ht="96">
      <c r="A413" s="64" t="s">
        <v>346</v>
      </c>
      <c r="B413" s="13">
        <v>13</v>
      </c>
    </row>
    <row r="414" spans="1:2" ht="204">
      <c r="A414" s="64" t="s">
        <v>347</v>
      </c>
      <c r="B414" s="13">
        <v>43</v>
      </c>
    </row>
    <row r="415" spans="1:2" ht="120">
      <c r="A415" s="64" t="s">
        <v>348</v>
      </c>
      <c r="B415" s="13">
        <v>830</v>
      </c>
    </row>
    <row r="416" spans="1:2" ht="192">
      <c r="A416" s="64" t="s">
        <v>349</v>
      </c>
      <c r="B416" s="13"/>
    </row>
    <row r="417" spans="1:2" ht="96">
      <c r="A417" s="64" t="s">
        <v>343</v>
      </c>
      <c r="B417" s="13">
        <v>27</v>
      </c>
    </row>
    <row r="418" spans="1:2" ht="264">
      <c r="A418" s="64" t="s">
        <v>344</v>
      </c>
      <c r="B418" s="13"/>
    </row>
    <row r="419" spans="1:2" ht="96">
      <c r="A419" s="64" t="s">
        <v>343</v>
      </c>
      <c r="B419" s="13"/>
    </row>
    <row r="420" spans="1:2" ht="264">
      <c r="A420" s="64" t="s">
        <v>344</v>
      </c>
      <c r="B420" s="13"/>
    </row>
    <row r="421" spans="1:2" ht="120">
      <c r="A421" s="64" t="s">
        <v>350</v>
      </c>
      <c r="B421" s="13">
        <v>3005</v>
      </c>
    </row>
    <row r="422" spans="1:2" ht="216">
      <c r="A422" s="64" t="s">
        <v>351</v>
      </c>
      <c r="B422" s="13">
        <v>1060</v>
      </c>
    </row>
    <row r="423" spans="1:2" ht="96">
      <c r="A423" s="64" t="s">
        <v>343</v>
      </c>
      <c r="B423" s="13">
        <v>181.51</v>
      </c>
    </row>
    <row r="424" spans="1:2" s="16" customFormat="1" ht="276">
      <c r="A424" s="64" t="s">
        <v>352</v>
      </c>
      <c r="B424" s="13">
        <v>57.06</v>
      </c>
    </row>
    <row r="425" spans="1:2" ht="192">
      <c r="A425" s="64" t="s">
        <v>353</v>
      </c>
      <c r="B425" s="13">
        <v>262.5</v>
      </c>
    </row>
    <row r="426" spans="1:2" ht="252">
      <c r="A426" s="64" t="s">
        <v>354</v>
      </c>
      <c r="B426" s="13">
        <v>383</v>
      </c>
    </row>
    <row r="427" spans="1:2" ht="120">
      <c r="A427" s="64" t="s">
        <v>350</v>
      </c>
      <c r="B427" s="13"/>
    </row>
    <row r="428" spans="1:2" ht="120">
      <c r="A428" s="64" t="s">
        <v>348</v>
      </c>
      <c r="B428" s="13">
        <v>223</v>
      </c>
    </row>
    <row r="429" spans="1:2" ht="96">
      <c r="A429" s="64" t="s">
        <v>343</v>
      </c>
      <c r="B429" s="13">
        <v>3</v>
      </c>
    </row>
    <row r="430" spans="1:2" ht="264">
      <c r="A430" s="64" t="s">
        <v>344</v>
      </c>
      <c r="B430" s="13"/>
    </row>
    <row r="431" spans="1:2" ht="96">
      <c r="A431" s="64" t="s">
        <v>343</v>
      </c>
      <c r="B431" s="13">
        <v>1.8</v>
      </c>
    </row>
    <row r="432" spans="1:2" ht="96">
      <c r="A432" s="64" t="s">
        <v>343</v>
      </c>
      <c r="B432" s="13"/>
    </row>
    <row r="433" spans="1:2" ht="264">
      <c r="A433" s="64" t="s">
        <v>344</v>
      </c>
      <c r="B433" s="13"/>
    </row>
    <row r="434" spans="1:2" ht="120">
      <c r="A434" s="64" t="s">
        <v>350</v>
      </c>
      <c r="B434" s="13"/>
    </row>
    <row r="435" spans="1:2" ht="96">
      <c r="A435" s="64" t="s">
        <v>346</v>
      </c>
      <c r="B435" s="13"/>
    </row>
    <row r="436" spans="1:2" ht="192">
      <c r="A436" s="64" t="s">
        <v>353</v>
      </c>
      <c r="B436" s="13"/>
    </row>
    <row r="437" spans="1:2" ht="132">
      <c r="A437" s="64" t="s">
        <v>355</v>
      </c>
      <c r="B437" s="13">
        <v>71.430000000000007</v>
      </c>
    </row>
    <row r="438" spans="1:2" ht="36">
      <c r="A438" s="64" t="s">
        <v>264</v>
      </c>
      <c r="B438" s="13"/>
    </row>
    <row r="439" spans="1:2" ht="216">
      <c r="A439" s="64" t="s">
        <v>356</v>
      </c>
      <c r="B439" s="13">
        <v>5</v>
      </c>
    </row>
    <row r="440" spans="1:2" ht="120">
      <c r="A440" s="64" t="s">
        <v>350</v>
      </c>
      <c r="B440" s="13">
        <v>178</v>
      </c>
    </row>
    <row r="441" spans="1:2" ht="228">
      <c r="A441" s="64" t="s">
        <v>357</v>
      </c>
      <c r="B441" s="13"/>
    </row>
    <row r="442" spans="1:2" ht="252">
      <c r="A442" s="64" t="s">
        <v>358</v>
      </c>
      <c r="B442" s="13">
        <v>153</v>
      </c>
    </row>
    <row r="443" spans="1:2" ht="168">
      <c r="A443" s="64" t="s">
        <v>359</v>
      </c>
      <c r="B443" s="13">
        <v>213.9</v>
      </c>
    </row>
    <row r="444" spans="1:2" ht="216">
      <c r="A444" s="64" t="s">
        <v>360</v>
      </c>
      <c r="B444" s="13">
        <v>3</v>
      </c>
    </row>
    <row r="445" spans="1:2" ht="36">
      <c r="A445" s="64" t="s">
        <v>264</v>
      </c>
      <c r="B445" s="13"/>
    </row>
    <row r="446" spans="1:2" ht="204">
      <c r="A446" s="64" t="s">
        <v>347</v>
      </c>
      <c r="B446" s="13">
        <v>47.5</v>
      </c>
    </row>
    <row r="447" spans="1:2" ht="36">
      <c r="A447" s="64" t="s">
        <v>264</v>
      </c>
      <c r="B447" s="13"/>
    </row>
    <row r="448" spans="1:2" ht="36">
      <c r="A448" s="64" t="s">
        <v>264</v>
      </c>
      <c r="B448" s="13"/>
    </row>
    <row r="449" spans="1:2" ht="216">
      <c r="A449" s="64" t="s">
        <v>361</v>
      </c>
      <c r="B449" s="13"/>
    </row>
    <row r="450" spans="1:2" ht="120">
      <c r="A450" s="64" t="s">
        <v>350</v>
      </c>
      <c r="B450" s="13">
        <v>213</v>
      </c>
    </row>
    <row r="451" spans="1:2" ht="96">
      <c r="A451" s="64" t="s">
        <v>343</v>
      </c>
      <c r="B451" s="13"/>
    </row>
    <row r="452" spans="1:2" ht="264">
      <c r="A452" s="64" t="s">
        <v>344</v>
      </c>
      <c r="B452" s="13"/>
    </row>
    <row r="453" spans="1:2" ht="240">
      <c r="A453" s="64" t="s">
        <v>345</v>
      </c>
      <c r="B453" s="13"/>
    </row>
    <row r="454" spans="1:2" ht="96">
      <c r="A454" s="64" t="s">
        <v>343</v>
      </c>
      <c r="B454" s="13">
        <v>2.62</v>
      </c>
    </row>
    <row r="455" spans="1:2" ht="120">
      <c r="A455" s="64" t="s">
        <v>350</v>
      </c>
      <c r="B455" s="13"/>
    </row>
    <row r="456" spans="1:2" ht="216">
      <c r="A456" s="64" t="s">
        <v>351</v>
      </c>
      <c r="B456" s="13">
        <v>282.48</v>
      </c>
    </row>
    <row r="457" spans="1:2" ht="36">
      <c r="A457" s="64" t="s">
        <v>264</v>
      </c>
      <c r="B457" s="13"/>
    </row>
    <row r="458" spans="1:2" ht="96">
      <c r="A458" s="64" t="s">
        <v>343</v>
      </c>
      <c r="B458" s="13">
        <v>39.29</v>
      </c>
    </row>
    <row r="459" spans="1:2" ht="276">
      <c r="A459" s="64" t="s">
        <v>352</v>
      </c>
      <c r="B459" s="13">
        <v>32.54</v>
      </c>
    </row>
    <row r="460" spans="1:2">
      <c r="A460" s="65"/>
      <c r="B460" s="13"/>
    </row>
    <row r="461" spans="1:2">
      <c r="A461" s="71" t="s">
        <v>362</v>
      </c>
      <c r="B461" s="11">
        <v>15</v>
      </c>
    </row>
    <row r="462" spans="1:2" ht="180">
      <c r="A462" s="64" t="s">
        <v>363</v>
      </c>
      <c r="B462" s="13">
        <v>10.88</v>
      </c>
    </row>
    <row r="463" spans="1:2" ht="96">
      <c r="A463" s="64" t="s">
        <v>364</v>
      </c>
      <c r="B463" s="13">
        <v>4</v>
      </c>
    </row>
    <row r="464" spans="1:2">
      <c r="A464" s="65"/>
      <c r="B464" s="13"/>
    </row>
    <row r="465" spans="1:2">
      <c r="A465" s="71" t="s">
        <v>365</v>
      </c>
      <c r="B465" s="13">
        <v>393</v>
      </c>
    </row>
    <row r="466" spans="1:2" ht="240">
      <c r="A466" s="64" t="s">
        <v>366</v>
      </c>
      <c r="B466" s="13"/>
    </row>
    <row r="467" spans="1:2" ht="240">
      <c r="A467" s="64" t="s">
        <v>366</v>
      </c>
      <c r="B467" s="13">
        <v>31.58</v>
      </c>
    </row>
    <row r="468" spans="1:2" ht="240">
      <c r="A468" s="64" t="s">
        <v>366</v>
      </c>
      <c r="B468" s="13"/>
    </row>
    <row r="469" spans="1:2" ht="192">
      <c r="A469" s="64" t="s">
        <v>367</v>
      </c>
      <c r="B469" s="13">
        <v>57</v>
      </c>
    </row>
    <row r="470" spans="1:2" ht="240">
      <c r="A470" s="64" t="s">
        <v>366</v>
      </c>
      <c r="B470" s="13">
        <v>153.69</v>
      </c>
    </row>
    <row r="471" spans="1:2" ht="156">
      <c r="A471" s="64" t="s">
        <v>368</v>
      </c>
      <c r="B471" s="13"/>
    </row>
    <row r="472" spans="1:2" ht="240">
      <c r="A472" s="64" t="s">
        <v>366</v>
      </c>
      <c r="B472" s="13">
        <v>42.51</v>
      </c>
    </row>
    <row r="473" spans="1:2" ht="240">
      <c r="A473" s="64" t="s">
        <v>366</v>
      </c>
      <c r="B473" s="13">
        <v>9.76</v>
      </c>
    </row>
    <row r="474" spans="1:2" ht="240">
      <c r="A474" s="64" t="s">
        <v>366</v>
      </c>
      <c r="B474" s="13">
        <v>10.35</v>
      </c>
    </row>
    <row r="475" spans="1:2" ht="240">
      <c r="A475" s="64" t="s">
        <v>366</v>
      </c>
      <c r="B475" s="13">
        <v>16.34</v>
      </c>
    </row>
    <row r="476" spans="1:2" ht="240">
      <c r="A476" s="64" t="s">
        <v>366</v>
      </c>
      <c r="B476" s="13"/>
    </row>
    <row r="477" spans="1:2" ht="120">
      <c r="A477" s="64" t="s">
        <v>369</v>
      </c>
      <c r="B477" s="13">
        <v>30</v>
      </c>
    </row>
    <row r="478" spans="1:2" ht="240">
      <c r="A478" s="64" t="s">
        <v>366</v>
      </c>
      <c r="B478" s="13"/>
    </row>
    <row r="479" spans="1:2" ht="240">
      <c r="A479" s="64" t="s">
        <v>366</v>
      </c>
      <c r="B479" s="13">
        <v>17</v>
      </c>
    </row>
    <row r="480" spans="1:2" ht="120">
      <c r="A480" s="64" t="s">
        <v>369</v>
      </c>
      <c r="B480" s="13"/>
    </row>
    <row r="481" spans="1:2" ht="156">
      <c r="A481" s="64" t="s">
        <v>370</v>
      </c>
      <c r="B481" s="13">
        <v>25.3</v>
      </c>
    </row>
    <row r="482" spans="1:2">
      <c r="A482" s="73"/>
      <c r="B482" s="13"/>
    </row>
    <row r="483" spans="1:2">
      <c r="A483" s="74" t="s">
        <v>371</v>
      </c>
      <c r="B483" s="11">
        <v>22650</v>
      </c>
    </row>
    <row r="484" spans="1:2" ht="180">
      <c r="A484" s="64" t="s">
        <v>372</v>
      </c>
      <c r="B484" s="11">
        <v>8.34</v>
      </c>
    </row>
    <row r="485" spans="1:2" ht="204">
      <c r="A485" s="64" t="s">
        <v>373</v>
      </c>
      <c r="B485" s="11">
        <v>37.229999999999997</v>
      </c>
    </row>
    <row r="486" spans="1:2" ht="216">
      <c r="A486" s="64" t="s">
        <v>374</v>
      </c>
      <c r="B486" s="13">
        <v>1794</v>
      </c>
    </row>
    <row r="487" spans="1:2" ht="96">
      <c r="A487" s="64" t="s">
        <v>375</v>
      </c>
      <c r="B487" s="13">
        <v>233.9</v>
      </c>
    </row>
    <row r="488" spans="1:2" ht="72">
      <c r="A488" s="64" t="s">
        <v>376</v>
      </c>
      <c r="B488" s="13">
        <v>807</v>
      </c>
    </row>
    <row r="489" spans="1:2" ht="108">
      <c r="A489" s="64" t="s">
        <v>377</v>
      </c>
      <c r="B489" s="13"/>
    </row>
    <row r="490" spans="1:2" ht="96">
      <c r="A490" s="64" t="s">
        <v>338</v>
      </c>
      <c r="B490" s="13"/>
    </row>
    <row r="491" spans="1:2" ht="168">
      <c r="A491" s="64" t="s">
        <v>378</v>
      </c>
      <c r="B491" s="13">
        <v>9858</v>
      </c>
    </row>
    <row r="492" spans="1:2" ht="216">
      <c r="A492" s="64" t="s">
        <v>379</v>
      </c>
      <c r="B492" s="13">
        <v>953.47</v>
      </c>
    </row>
    <row r="493" spans="1:2" ht="60">
      <c r="A493" s="64" t="s">
        <v>380</v>
      </c>
      <c r="B493" s="13">
        <v>142.4</v>
      </c>
    </row>
    <row r="494" spans="1:2" ht="120">
      <c r="A494" s="64" t="s">
        <v>381</v>
      </c>
      <c r="B494" s="13">
        <v>2633</v>
      </c>
    </row>
    <row r="495" spans="1:2" ht="168">
      <c r="A495" s="64" t="s">
        <v>382</v>
      </c>
      <c r="B495" s="13">
        <v>1009</v>
      </c>
    </row>
    <row r="496" spans="1:2" ht="72">
      <c r="A496" s="64" t="s">
        <v>383</v>
      </c>
      <c r="B496" s="13">
        <v>6.44</v>
      </c>
    </row>
    <row r="497" spans="1:2" ht="120">
      <c r="A497" s="64" t="s">
        <v>384</v>
      </c>
      <c r="B497" s="13"/>
    </row>
    <row r="498" spans="1:2" ht="96">
      <c r="A498" s="64" t="s">
        <v>385</v>
      </c>
      <c r="B498" s="13">
        <v>2034.02</v>
      </c>
    </row>
    <row r="499" spans="1:2" ht="192">
      <c r="A499" s="64" t="s">
        <v>386</v>
      </c>
      <c r="B499" s="13">
        <v>100.19</v>
      </c>
    </row>
    <row r="500" spans="1:2" ht="96">
      <c r="A500" s="64" t="s">
        <v>385</v>
      </c>
      <c r="B500" s="13">
        <v>1.01</v>
      </c>
    </row>
    <row r="501" spans="1:2" ht="192">
      <c r="A501" s="64" t="s">
        <v>386</v>
      </c>
      <c r="B501" s="13">
        <v>0.25</v>
      </c>
    </row>
    <row r="502" spans="1:2" ht="132">
      <c r="A502" s="64" t="s">
        <v>387</v>
      </c>
      <c r="B502" s="13">
        <v>26.68</v>
      </c>
    </row>
    <row r="503" spans="1:2" ht="156">
      <c r="A503" s="64" t="s">
        <v>388</v>
      </c>
      <c r="B503" s="13"/>
    </row>
    <row r="504" spans="1:2" ht="144">
      <c r="A504" s="64" t="s">
        <v>389</v>
      </c>
      <c r="B504" s="13">
        <v>220.52</v>
      </c>
    </row>
    <row r="505" spans="1:2" ht="96">
      <c r="A505" s="64" t="s">
        <v>390</v>
      </c>
      <c r="B505" s="13">
        <v>115.74</v>
      </c>
    </row>
    <row r="506" spans="1:2" ht="120">
      <c r="A506" s="64" t="s">
        <v>381</v>
      </c>
      <c r="B506" s="13">
        <v>667</v>
      </c>
    </row>
    <row r="507" spans="1:2" ht="72">
      <c r="A507" s="64" t="s">
        <v>376</v>
      </c>
      <c r="B507" s="13"/>
    </row>
    <row r="508" spans="1:2" ht="168">
      <c r="A508" s="64" t="s">
        <v>378</v>
      </c>
      <c r="B508" s="13">
        <v>201.48</v>
      </c>
    </row>
    <row r="509" spans="1:2" ht="216">
      <c r="A509" s="64" t="s">
        <v>374</v>
      </c>
      <c r="B509" s="13">
        <v>482</v>
      </c>
    </row>
    <row r="510" spans="1:2" ht="144">
      <c r="A510" s="64" t="s">
        <v>391</v>
      </c>
      <c r="B510" s="13">
        <v>595</v>
      </c>
    </row>
    <row r="511" spans="1:2" ht="96">
      <c r="A511" s="64" t="s">
        <v>390</v>
      </c>
      <c r="B511" s="13">
        <v>20.39</v>
      </c>
    </row>
    <row r="512" spans="1:2" ht="132">
      <c r="A512" s="64" t="s">
        <v>387</v>
      </c>
      <c r="B512" s="13">
        <v>7.2</v>
      </c>
    </row>
    <row r="513" spans="1:2" ht="96">
      <c r="A513" s="64" t="s">
        <v>338</v>
      </c>
      <c r="B513" s="13"/>
    </row>
    <row r="514" spans="1:2" ht="96">
      <c r="A514" s="64" t="s">
        <v>385</v>
      </c>
      <c r="B514" s="13">
        <v>-0.81</v>
      </c>
    </row>
    <row r="515" spans="1:2" ht="192">
      <c r="A515" s="64" t="s">
        <v>386</v>
      </c>
      <c r="B515" s="13">
        <v>0</v>
      </c>
    </row>
    <row r="516" spans="1:2" ht="96">
      <c r="A516" s="64" t="s">
        <v>385</v>
      </c>
      <c r="B516" s="13">
        <v>58.61</v>
      </c>
    </row>
    <row r="517" spans="1:2" ht="96">
      <c r="A517" s="64" t="s">
        <v>385</v>
      </c>
      <c r="B517" s="13">
        <v>103.92</v>
      </c>
    </row>
    <row r="518" spans="1:2" ht="192">
      <c r="A518" s="64" t="s">
        <v>386</v>
      </c>
      <c r="B518" s="13">
        <v>2.35</v>
      </c>
    </row>
    <row r="519" spans="1:2" ht="96">
      <c r="A519" s="64" t="s">
        <v>375</v>
      </c>
      <c r="B519" s="13"/>
    </row>
    <row r="520" spans="1:2" ht="96">
      <c r="A520" s="64" t="s">
        <v>375</v>
      </c>
      <c r="B520" s="13">
        <v>0.86</v>
      </c>
    </row>
    <row r="521" spans="1:2" ht="96">
      <c r="A521" s="64" t="s">
        <v>338</v>
      </c>
      <c r="B521" s="13"/>
    </row>
    <row r="522" spans="1:2" s="16" customFormat="1" ht="120">
      <c r="A522" s="64" t="s">
        <v>392</v>
      </c>
      <c r="B522" s="11">
        <v>-133.94999999999999</v>
      </c>
    </row>
    <row r="523" spans="1:2" ht="120">
      <c r="A523" s="64" t="s">
        <v>381</v>
      </c>
      <c r="B523" s="13">
        <v>184</v>
      </c>
    </row>
    <row r="524" spans="1:2" ht="144">
      <c r="A524" s="64" t="s">
        <v>389</v>
      </c>
      <c r="B524" s="13">
        <v>40.81</v>
      </c>
    </row>
    <row r="525" spans="1:2" ht="120">
      <c r="A525" s="64" t="s">
        <v>381</v>
      </c>
      <c r="B525" s="13">
        <v>41</v>
      </c>
    </row>
    <row r="526" spans="1:2" ht="96">
      <c r="A526" s="64" t="s">
        <v>338</v>
      </c>
      <c r="B526" s="13"/>
    </row>
    <row r="527" spans="1:2" ht="72">
      <c r="A527" s="64" t="s">
        <v>376</v>
      </c>
      <c r="B527" s="13">
        <v>310.39999999999998</v>
      </c>
    </row>
    <row r="528" spans="1:2" ht="108">
      <c r="A528" s="64" t="s">
        <v>377</v>
      </c>
      <c r="B528" s="13"/>
    </row>
    <row r="529" spans="1:2" ht="60">
      <c r="A529" s="64" t="s">
        <v>380</v>
      </c>
      <c r="B529" s="13">
        <v>44.56</v>
      </c>
    </row>
    <row r="530" spans="1:2" ht="96">
      <c r="A530" s="64" t="s">
        <v>375</v>
      </c>
      <c r="B530" s="13">
        <v>44</v>
      </c>
    </row>
    <row r="531" spans="1:2">
      <c r="A531" s="65"/>
      <c r="B531" s="13"/>
    </row>
    <row r="532" spans="1:2">
      <c r="A532" s="71" t="s">
        <v>393</v>
      </c>
      <c r="B532" s="11">
        <v>5858</v>
      </c>
    </row>
    <row r="533" spans="1:2" ht="144">
      <c r="A533" s="64" t="s">
        <v>394</v>
      </c>
      <c r="B533" s="13">
        <v>15.5</v>
      </c>
    </row>
    <row r="534" spans="1:2" ht="240">
      <c r="A534" s="64" t="s">
        <v>395</v>
      </c>
      <c r="B534" s="13">
        <v>763.87</v>
      </c>
    </row>
    <row r="535" spans="1:2" ht="72">
      <c r="A535" s="64" t="s">
        <v>396</v>
      </c>
      <c r="B535" s="13"/>
    </row>
    <row r="536" spans="1:2" ht="168">
      <c r="A536" s="64" t="s">
        <v>397</v>
      </c>
      <c r="B536" s="13">
        <v>39.880000000000003</v>
      </c>
    </row>
    <row r="537" spans="1:2" ht="228">
      <c r="A537" s="64" t="s">
        <v>398</v>
      </c>
      <c r="B537" s="13">
        <v>71.92</v>
      </c>
    </row>
    <row r="538" spans="1:2" ht="240">
      <c r="A538" s="64" t="s">
        <v>399</v>
      </c>
      <c r="B538" s="13">
        <v>398.5</v>
      </c>
    </row>
    <row r="539" spans="1:2" ht="192">
      <c r="A539" s="64" t="s">
        <v>400</v>
      </c>
      <c r="B539" s="13">
        <v>5</v>
      </c>
    </row>
    <row r="540" spans="1:2" ht="96">
      <c r="A540" s="64" t="s">
        <v>401</v>
      </c>
      <c r="B540" s="13"/>
    </row>
    <row r="541" spans="1:2" ht="120">
      <c r="A541" s="64" t="s">
        <v>402</v>
      </c>
      <c r="B541" s="13">
        <v>107</v>
      </c>
    </row>
    <row r="542" spans="1:2" ht="192">
      <c r="A542" s="64" t="s">
        <v>403</v>
      </c>
      <c r="B542" s="13"/>
    </row>
    <row r="543" spans="1:2" ht="216">
      <c r="A543" s="64" t="s">
        <v>404</v>
      </c>
      <c r="B543" s="13"/>
    </row>
    <row r="544" spans="1:2" ht="96">
      <c r="A544" s="64" t="s">
        <v>405</v>
      </c>
      <c r="B544" s="13">
        <v>134</v>
      </c>
    </row>
    <row r="545" spans="1:2" ht="96">
      <c r="A545" s="64" t="s">
        <v>401</v>
      </c>
      <c r="B545" s="13">
        <v>578</v>
      </c>
    </row>
    <row r="546" spans="1:2" ht="120">
      <c r="A546" s="64" t="s">
        <v>406</v>
      </c>
      <c r="B546" s="13">
        <v>68.5</v>
      </c>
    </row>
    <row r="547" spans="1:2" ht="144">
      <c r="A547" s="64" t="s">
        <v>407</v>
      </c>
      <c r="B547" s="13">
        <v>14.7</v>
      </c>
    </row>
    <row r="548" spans="1:2" s="16" customFormat="1" ht="120">
      <c r="A548" s="64" t="s">
        <v>408</v>
      </c>
      <c r="B548" s="13">
        <v>468.28</v>
      </c>
    </row>
    <row r="549" spans="1:2" s="16" customFormat="1" ht="144">
      <c r="A549" s="64" t="s">
        <v>409</v>
      </c>
      <c r="B549" s="13">
        <v>2020.63</v>
      </c>
    </row>
    <row r="550" spans="1:2" s="16" customFormat="1" ht="144">
      <c r="A550" s="64" t="s">
        <v>410</v>
      </c>
      <c r="B550" s="13">
        <v>285</v>
      </c>
    </row>
    <row r="551" spans="1:2" s="16" customFormat="1" ht="216">
      <c r="A551" s="64" t="s">
        <v>404</v>
      </c>
      <c r="B551" s="13"/>
    </row>
    <row r="552" spans="1:2" s="16" customFormat="1" ht="96">
      <c r="A552" s="64" t="s">
        <v>401</v>
      </c>
      <c r="B552" s="13">
        <v>36</v>
      </c>
    </row>
    <row r="553" spans="1:2" s="16" customFormat="1" ht="120">
      <c r="A553" s="64" t="s">
        <v>402</v>
      </c>
      <c r="B553" s="13">
        <v>30.84</v>
      </c>
    </row>
    <row r="554" spans="1:2" s="16" customFormat="1" ht="144">
      <c r="A554" s="64" t="s">
        <v>410</v>
      </c>
      <c r="B554" s="13"/>
    </row>
    <row r="555" spans="1:2" s="16" customFormat="1" ht="96">
      <c r="A555" s="64" t="s">
        <v>401</v>
      </c>
      <c r="B555" s="13"/>
    </row>
    <row r="556" spans="1:2" s="16" customFormat="1" ht="144">
      <c r="A556" s="64" t="s">
        <v>410</v>
      </c>
      <c r="B556" s="13">
        <v>10.58</v>
      </c>
    </row>
    <row r="557" spans="1:2" s="16" customFormat="1" ht="144">
      <c r="A557" s="64" t="s">
        <v>410</v>
      </c>
      <c r="B557" s="13">
        <v>64</v>
      </c>
    </row>
    <row r="558" spans="1:2" s="16" customFormat="1" ht="144">
      <c r="A558" s="64" t="s">
        <v>410</v>
      </c>
      <c r="B558" s="13"/>
    </row>
    <row r="559" spans="1:2" s="16" customFormat="1" ht="144">
      <c r="A559" s="64" t="s">
        <v>410</v>
      </c>
      <c r="B559" s="13"/>
    </row>
    <row r="560" spans="1:2" s="16" customFormat="1" ht="120">
      <c r="A560" s="64" t="s">
        <v>408</v>
      </c>
      <c r="B560" s="13">
        <v>34.97</v>
      </c>
    </row>
    <row r="561" spans="1:2" s="16" customFormat="1" ht="144">
      <c r="A561" s="64" t="s">
        <v>410</v>
      </c>
      <c r="B561" s="13">
        <v>220</v>
      </c>
    </row>
    <row r="562" spans="1:2" s="16" customFormat="1" ht="240">
      <c r="A562" s="64" t="s">
        <v>411</v>
      </c>
      <c r="B562" s="13"/>
    </row>
    <row r="563" spans="1:2" s="16" customFormat="1" ht="120">
      <c r="A563" s="64" t="s">
        <v>406</v>
      </c>
      <c r="B563" s="13">
        <v>-2.57</v>
      </c>
    </row>
    <row r="564" spans="1:2" s="16" customFormat="1" ht="216">
      <c r="A564" s="64" t="s">
        <v>404</v>
      </c>
      <c r="B564" s="13"/>
    </row>
    <row r="565" spans="1:2" s="16" customFormat="1" ht="144">
      <c r="A565" s="64" t="s">
        <v>409</v>
      </c>
      <c r="B565" s="13">
        <v>244.9</v>
      </c>
    </row>
    <row r="566" spans="1:2" s="16" customFormat="1" ht="144">
      <c r="A566" s="64" t="s">
        <v>410</v>
      </c>
      <c r="B566" s="13">
        <v>10</v>
      </c>
    </row>
    <row r="567" spans="1:2" s="16" customFormat="1" ht="192">
      <c r="A567" s="64" t="s">
        <v>403</v>
      </c>
      <c r="B567" s="13"/>
    </row>
    <row r="568" spans="1:2" s="16" customFormat="1" ht="144">
      <c r="A568" s="64" t="s">
        <v>394</v>
      </c>
      <c r="B568" s="13"/>
    </row>
    <row r="569" spans="1:2" s="16" customFormat="1" ht="240">
      <c r="A569" s="64" t="s">
        <v>395</v>
      </c>
      <c r="B569" s="11">
        <v>59.54</v>
      </c>
    </row>
    <row r="570" spans="1:2" s="16" customFormat="1" ht="144">
      <c r="A570" s="64" t="s">
        <v>409</v>
      </c>
      <c r="B570" s="11">
        <v>178.64</v>
      </c>
    </row>
    <row r="571" spans="1:2" s="16" customFormat="1">
      <c r="A571" s="67"/>
      <c r="B571" s="13"/>
    </row>
    <row r="572" spans="1:2" s="16" customFormat="1">
      <c r="A572" s="75" t="s">
        <v>412</v>
      </c>
      <c r="B572" s="11">
        <v>1123</v>
      </c>
    </row>
    <row r="573" spans="1:2" s="16" customFormat="1" ht="96">
      <c r="A573" s="64" t="s">
        <v>413</v>
      </c>
      <c r="B573" s="13"/>
    </row>
    <row r="574" spans="1:2" s="16" customFormat="1" ht="96">
      <c r="A574" s="64" t="s">
        <v>413</v>
      </c>
      <c r="B574" s="13">
        <v>1123.3</v>
      </c>
    </row>
    <row r="575" spans="1:2" s="16" customFormat="1" ht="120">
      <c r="A575" s="64" t="s">
        <v>414</v>
      </c>
      <c r="B575" s="13">
        <v>0</v>
      </c>
    </row>
    <row r="576" spans="1:2" s="16" customFormat="1" ht="120">
      <c r="A576" s="64" t="s">
        <v>414</v>
      </c>
      <c r="B576" s="13"/>
    </row>
    <row r="577" spans="1:2" s="16" customFormat="1" ht="120">
      <c r="A577" s="64" t="s">
        <v>414</v>
      </c>
      <c r="B577" s="13"/>
    </row>
    <row r="578" spans="1:2" s="16" customFormat="1">
      <c r="A578" s="76"/>
      <c r="B578" s="13"/>
    </row>
    <row r="579" spans="1:2" s="16" customFormat="1">
      <c r="A579" s="77" t="s">
        <v>415</v>
      </c>
      <c r="B579" s="11">
        <v>21933</v>
      </c>
    </row>
    <row r="580" spans="1:2" s="16" customFormat="1" ht="96">
      <c r="A580" s="64" t="s">
        <v>416</v>
      </c>
      <c r="B580" s="11"/>
    </row>
    <row r="581" spans="1:2" s="16" customFormat="1" ht="96">
      <c r="A581" s="64" t="s">
        <v>416</v>
      </c>
      <c r="B581" s="11"/>
    </row>
    <row r="582" spans="1:2" s="16" customFormat="1" ht="96">
      <c r="A582" s="64" t="s">
        <v>417</v>
      </c>
      <c r="B582" s="11">
        <v>212</v>
      </c>
    </row>
    <row r="583" spans="1:2" s="16" customFormat="1" ht="144">
      <c r="A583" s="64" t="s">
        <v>418</v>
      </c>
      <c r="B583" s="11">
        <v>50</v>
      </c>
    </row>
    <row r="584" spans="1:2" s="16" customFormat="1" ht="96">
      <c r="A584" s="64" t="s">
        <v>419</v>
      </c>
      <c r="B584" s="11"/>
    </row>
    <row r="585" spans="1:2" s="16" customFormat="1" ht="132">
      <c r="A585" s="64" t="s">
        <v>420</v>
      </c>
      <c r="B585" s="11"/>
    </row>
    <row r="586" spans="1:2" s="16" customFormat="1" ht="144">
      <c r="A586" s="64" t="s">
        <v>418</v>
      </c>
      <c r="B586" s="11">
        <v>222.97</v>
      </c>
    </row>
    <row r="587" spans="1:2" s="16" customFormat="1" ht="144">
      <c r="A587" s="64" t="s">
        <v>418</v>
      </c>
      <c r="B587" s="11"/>
    </row>
    <row r="588" spans="1:2" s="16" customFormat="1" ht="144">
      <c r="A588" s="64" t="s">
        <v>418</v>
      </c>
      <c r="B588" s="11">
        <v>182.76</v>
      </c>
    </row>
    <row r="589" spans="1:2" s="16" customFormat="1" ht="96">
      <c r="A589" s="64" t="s">
        <v>417</v>
      </c>
      <c r="B589" s="11">
        <v>549.01</v>
      </c>
    </row>
    <row r="590" spans="1:2" s="16" customFormat="1" ht="156">
      <c r="A590" s="64" t="s">
        <v>421</v>
      </c>
      <c r="B590" s="11">
        <v>239</v>
      </c>
    </row>
    <row r="591" spans="1:2" s="16" customFormat="1" ht="72">
      <c r="A591" s="64" t="s">
        <v>422</v>
      </c>
      <c r="B591" s="11">
        <v>190</v>
      </c>
    </row>
    <row r="592" spans="1:2" s="16" customFormat="1" ht="120">
      <c r="A592" s="64" t="s">
        <v>423</v>
      </c>
      <c r="B592" s="11">
        <v>646</v>
      </c>
    </row>
    <row r="593" spans="1:2" s="16" customFormat="1" ht="96">
      <c r="A593" s="64" t="s">
        <v>424</v>
      </c>
      <c r="B593" s="11">
        <v>139</v>
      </c>
    </row>
    <row r="594" spans="1:2" s="16" customFormat="1" ht="96">
      <c r="A594" s="64" t="s">
        <v>425</v>
      </c>
      <c r="B594" s="11">
        <v>746</v>
      </c>
    </row>
    <row r="595" spans="1:2" s="16" customFormat="1" ht="156">
      <c r="A595" s="64" t="s">
        <v>426</v>
      </c>
      <c r="B595" s="11"/>
    </row>
    <row r="596" spans="1:2" s="16" customFormat="1" ht="96">
      <c r="A596" s="64" t="s">
        <v>425</v>
      </c>
      <c r="B596" s="11"/>
    </row>
    <row r="597" spans="1:2" s="16" customFormat="1" ht="108">
      <c r="A597" s="64" t="s">
        <v>427</v>
      </c>
      <c r="B597" s="11">
        <v>37.47</v>
      </c>
    </row>
    <row r="598" spans="1:2" s="16" customFormat="1" ht="120">
      <c r="A598" s="64" t="s">
        <v>428</v>
      </c>
      <c r="B598" s="11">
        <v>3400</v>
      </c>
    </row>
    <row r="599" spans="1:2" s="16" customFormat="1" ht="96">
      <c r="A599" s="64" t="s">
        <v>429</v>
      </c>
      <c r="B599" s="11">
        <v>9046</v>
      </c>
    </row>
    <row r="600" spans="1:2" s="16" customFormat="1" ht="96">
      <c r="A600" s="64" t="s">
        <v>424</v>
      </c>
      <c r="B600" s="11">
        <v>102.03</v>
      </c>
    </row>
    <row r="601" spans="1:2" s="16" customFormat="1" ht="72">
      <c r="A601" s="64" t="s">
        <v>422</v>
      </c>
      <c r="B601" s="11">
        <v>2047.9</v>
      </c>
    </row>
    <row r="602" spans="1:2" s="16" customFormat="1" ht="96">
      <c r="A602" s="64" t="s">
        <v>425</v>
      </c>
      <c r="B602" s="11">
        <v>214.22</v>
      </c>
    </row>
    <row r="603" spans="1:2" s="16" customFormat="1" ht="96">
      <c r="A603" s="64" t="s">
        <v>416</v>
      </c>
      <c r="B603" s="11"/>
    </row>
    <row r="604" spans="1:2" s="16" customFormat="1" ht="228">
      <c r="A604" s="64" t="s">
        <v>430</v>
      </c>
      <c r="B604" s="11"/>
    </row>
    <row r="605" spans="1:2" s="16" customFormat="1" ht="228">
      <c r="A605" s="64" t="s">
        <v>430</v>
      </c>
      <c r="B605" s="11">
        <v>10</v>
      </c>
    </row>
    <row r="606" spans="1:2" s="16" customFormat="1" ht="120">
      <c r="A606" s="64" t="s">
        <v>428</v>
      </c>
      <c r="B606" s="11"/>
    </row>
    <row r="607" spans="1:2" s="16" customFormat="1" ht="72">
      <c r="A607" s="64" t="s">
        <v>422</v>
      </c>
      <c r="B607" s="11"/>
    </row>
    <row r="608" spans="1:2" s="16" customFormat="1" ht="96">
      <c r="A608" s="64" t="s">
        <v>425</v>
      </c>
      <c r="B608" s="11">
        <v>144</v>
      </c>
    </row>
    <row r="609" spans="1:2" s="16" customFormat="1" ht="96">
      <c r="A609" s="64" t="s">
        <v>425</v>
      </c>
      <c r="B609" s="11"/>
    </row>
    <row r="610" spans="1:2" s="16" customFormat="1" ht="72">
      <c r="A610" s="64" t="s">
        <v>422</v>
      </c>
      <c r="B610" s="11"/>
    </row>
    <row r="611" spans="1:2" s="16" customFormat="1" ht="36">
      <c r="A611" s="64" t="s">
        <v>264</v>
      </c>
      <c r="B611" s="11">
        <v>15.63</v>
      </c>
    </row>
    <row r="612" spans="1:2" s="16" customFormat="1" ht="120">
      <c r="A612" s="64" t="s">
        <v>428</v>
      </c>
      <c r="B612" s="11"/>
    </row>
    <row r="613" spans="1:2" s="16" customFormat="1" ht="96">
      <c r="A613" s="64" t="s">
        <v>416</v>
      </c>
      <c r="B613" s="11">
        <v>160</v>
      </c>
    </row>
    <row r="614" spans="1:2" s="16" customFormat="1" ht="96">
      <c r="A614" s="64" t="s">
        <v>425</v>
      </c>
      <c r="B614" s="11"/>
    </row>
    <row r="615" spans="1:2" s="16" customFormat="1" ht="228">
      <c r="A615" s="64" t="s">
        <v>430</v>
      </c>
      <c r="B615" s="11">
        <v>3</v>
      </c>
    </row>
    <row r="616" spans="1:2" s="16" customFormat="1" ht="72">
      <c r="A616" s="64" t="s">
        <v>422</v>
      </c>
      <c r="B616" s="11">
        <v>43</v>
      </c>
    </row>
    <row r="617" spans="1:2" s="16" customFormat="1" ht="156">
      <c r="A617" s="64" t="s">
        <v>426</v>
      </c>
      <c r="B617" s="11">
        <v>118.3</v>
      </c>
    </row>
    <row r="618" spans="1:2" s="16" customFormat="1" ht="108">
      <c r="A618" s="64" t="s">
        <v>427</v>
      </c>
      <c r="B618" s="11"/>
    </row>
    <row r="619" spans="1:2" s="16" customFormat="1" ht="96">
      <c r="A619" s="64" t="s">
        <v>416</v>
      </c>
      <c r="B619" s="11">
        <v>4</v>
      </c>
    </row>
    <row r="620" spans="1:2" s="16" customFormat="1" ht="96">
      <c r="A620" s="64" t="s">
        <v>416</v>
      </c>
      <c r="B620" s="11"/>
    </row>
    <row r="621" spans="1:2" s="16" customFormat="1" ht="96">
      <c r="A621" s="64" t="s">
        <v>425</v>
      </c>
      <c r="B621" s="11">
        <v>2218.62</v>
      </c>
    </row>
    <row r="622" spans="1:2" s="16" customFormat="1" ht="228">
      <c r="A622" s="64" t="s">
        <v>430</v>
      </c>
      <c r="B622" s="11">
        <v>40</v>
      </c>
    </row>
    <row r="623" spans="1:2" s="16" customFormat="1" ht="96">
      <c r="A623" s="64" t="s">
        <v>424</v>
      </c>
      <c r="B623" s="11">
        <v>30</v>
      </c>
    </row>
    <row r="624" spans="1:2" s="16" customFormat="1" ht="96">
      <c r="A624" s="64" t="s">
        <v>416</v>
      </c>
      <c r="B624" s="11">
        <v>634</v>
      </c>
    </row>
    <row r="625" spans="1:2" s="16" customFormat="1" ht="96">
      <c r="A625" s="64" t="s">
        <v>424</v>
      </c>
      <c r="B625" s="11"/>
    </row>
    <row r="626" spans="1:2" s="16" customFormat="1" ht="36">
      <c r="A626" s="64" t="s">
        <v>264</v>
      </c>
      <c r="B626" s="11"/>
    </row>
    <row r="627" spans="1:2" s="16" customFormat="1" ht="96">
      <c r="A627" s="64" t="s">
        <v>429</v>
      </c>
      <c r="B627" s="13">
        <v>288</v>
      </c>
    </row>
    <row r="628" spans="1:2" s="16" customFormat="1" ht="96">
      <c r="A628" s="64" t="s">
        <v>416</v>
      </c>
      <c r="B628" s="13">
        <v>200</v>
      </c>
    </row>
    <row r="629" spans="1:2" s="78" customFormat="1" ht="12">
      <c r="A629" s="55"/>
      <c r="B629" s="13"/>
    </row>
    <row r="630" spans="1:2" s="78" customFormat="1" ht="12">
      <c r="A630" s="77" t="s">
        <v>431</v>
      </c>
      <c r="B630" s="11">
        <v>990</v>
      </c>
    </row>
    <row r="631" spans="1:2" s="78" customFormat="1" ht="132">
      <c r="A631" s="64" t="s">
        <v>432</v>
      </c>
      <c r="B631" s="11">
        <v>77.44</v>
      </c>
    </row>
    <row r="632" spans="1:2" s="78" customFormat="1" ht="132">
      <c r="A632" s="64" t="s">
        <v>433</v>
      </c>
      <c r="B632" s="11">
        <v>582</v>
      </c>
    </row>
    <row r="633" spans="1:2" s="78" customFormat="1" ht="132">
      <c r="A633" s="64" t="s">
        <v>433</v>
      </c>
      <c r="B633" s="11"/>
    </row>
    <row r="634" spans="1:2" s="78" customFormat="1" ht="120">
      <c r="A634" s="64" t="s">
        <v>434</v>
      </c>
      <c r="B634" s="11">
        <v>12.7676</v>
      </c>
    </row>
    <row r="635" spans="1:2" s="78" customFormat="1" ht="312">
      <c r="A635" s="64" t="s">
        <v>435</v>
      </c>
      <c r="B635" s="11"/>
    </row>
    <row r="636" spans="1:2" s="78" customFormat="1" ht="132">
      <c r="A636" s="64" t="s">
        <v>433</v>
      </c>
      <c r="B636" s="11"/>
    </row>
    <row r="637" spans="1:2" s="78" customFormat="1" ht="132">
      <c r="A637" s="64" t="s">
        <v>433</v>
      </c>
      <c r="B637" s="11">
        <v>317.92</v>
      </c>
    </row>
    <row r="638" spans="1:2" s="78" customFormat="1" ht="132">
      <c r="A638" s="64" t="s">
        <v>432</v>
      </c>
      <c r="B638" s="13"/>
    </row>
    <row r="639" spans="1:2" s="78" customFormat="1" ht="12">
      <c r="A639" s="79"/>
      <c r="B639" s="11"/>
    </row>
    <row r="640" spans="1:2" s="78" customFormat="1" ht="12">
      <c r="A640" s="77" t="s">
        <v>436</v>
      </c>
      <c r="B640" s="11">
        <v>766</v>
      </c>
    </row>
    <row r="641" spans="1:2" s="78" customFormat="1" ht="120">
      <c r="A641" s="64" t="s">
        <v>437</v>
      </c>
      <c r="B641" s="11">
        <v>446.11970000000002</v>
      </c>
    </row>
    <row r="642" spans="1:2" s="78" customFormat="1" ht="144">
      <c r="A642" s="64" t="s">
        <v>438</v>
      </c>
      <c r="B642" s="11">
        <v>376.57240000000002</v>
      </c>
    </row>
    <row r="643" spans="1:2" s="78" customFormat="1" ht="120">
      <c r="A643" s="64" t="s">
        <v>437</v>
      </c>
      <c r="B643" s="11">
        <v>-67.209999999999994</v>
      </c>
    </row>
    <row r="644" spans="1:2" s="78" customFormat="1" ht="204">
      <c r="A644" s="64" t="s">
        <v>439</v>
      </c>
      <c r="B644" s="11"/>
    </row>
    <row r="645" spans="1:2" s="78" customFormat="1" ht="396">
      <c r="A645" s="64" t="s">
        <v>440</v>
      </c>
      <c r="B645" s="11">
        <v>1.77</v>
      </c>
    </row>
    <row r="646" spans="1:2" s="78" customFormat="1" ht="204">
      <c r="A646" s="64" t="s">
        <v>439</v>
      </c>
      <c r="B646" s="11">
        <v>8.52</v>
      </c>
    </row>
    <row r="647" spans="1:2" s="78" customFormat="1" ht="204">
      <c r="A647" s="64" t="s">
        <v>439</v>
      </c>
      <c r="B647" s="11"/>
    </row>
    <row r="648" spans="1:2" s="78" customFormat="1" ht="12">
      <c r="A648" s="79"/>
      <c r="B648" s="11"/>
    </row>
    <row r="649" spans="1:2" s="78" customFormat="1" ht="12">
      <c r="A649" s="77" t="s">
        <v>441</v>
      </c>
      <c r="B649" s="11">
        <f t="shared" ref="B649" si="58">B650</f>
        <v>0</v>
      </c>
    </row>
    <row r="650" spans="1:2" s="78" customFormat="1" ht="144">
      <c r="A650" s="64" t="s">
        <v>442</v>
      </c>
      <c r="B650" s="11"/>
    </row>
    <row r="651" spans="1:2" s="78" customFormat="1" ht="12">
      <c r="A651" s="79"/>
      <c r="B651" s="13"/>
    </row>
    <row r="652" spans="1:2" s="78" customFormat="1" ht="12">
      <c r="A652" s="71" t="s">
        <v>443</v>
      </c>
      <c r="B652" s="11">
        <v>72</v>
      </c>
    </row>
    <row r="653" spans="1:2" s="78" customFormat="1" ht="120">
      <c r="A653" s="64" t="s">
        <v>444</v>
      </c>
      <c r="B653" s="13">
        <v>10.5</v>
      </c>
    </row>
    <row r="654" spans="1:2" s="78" customFormat="1" ht="216">
      <c r="A654" s="64" t="s">
        <v>445</v>
      </c>
      <c r="B654" s="13"/>
    </row>
    <row r="655" spans="1:2" s="78" customFormat="1" ht="72">
      <c r="A655" s="64" t="s">
        <v>332</v>
      </c>
      <c r="B655" s="13">
        <v>62</v>
      </c>
    </row>
    <row r="656" spans="1:2" s="78" customFormat="1" ht="180">
      <c r="A656" s="64" t="s">
        <v>446</v>
      </c>
      <c r="B656" s="13"/>
    </row>
    <row r="657" spans="1:2" s="78" customFormat="1" ht="108">
      <c r="A657" s="64" t="s">
        <v>447</v>
      </c>
      <c r="B657" s="13"/>
    </row>
    <row r="658" spans="1:2" s="78" customFormat="1" ht="12">
      <c r="A658" s="65"/>
      <c r="B658" s="13"/>
    </row>
    <row r="659" spans="1:2" s="78" customFormat="1" ht="12">
      <c r="A659" s="80"/>
      <c r="B659" s="11"/>
    </row>
    <row r="660" spans="1:2" s="78" customFormat="1" ht="12">
      <c r="A660" s="81"/>
      <c r="B660" s="82"/>
    </row>
    <row r="661" spans="1:2">
      <c r="A661" s="83" t="s">
        <v>448</v>
      </c>
      <c r="B661" s="84">
        <f t="shared" ref="B661" si="59">SUM(B662:B678)</f>
        <v>1472</v>
      </c>
    </row>
    <row r="662" spans="1:2">
      <c r="A662" s="55" t="s">
        <v>449</v>
      </c>
      <c r="B662" s="11">
        <v>36</v>
      </c>
    </row>
    <row r="663" spans="1:2">
      <c r="A663" s="55" t="s">
        <v>450</v>
      </c>
      <c r="B663" s="11"/>
    </row>
    <row r="664" spans="1:2">
      <c r="A664" s="55" t="s">
        <v>451</v>
      </c>
      <c r="B664" s="11"/>
    </row>
    <row r="665" spans="1:2">
      <c r="A665" s="55" t="s">
        <v>452</v>
      </c>
      <c r="B665" s="11"/>
    </row>
    <row r="666" spans="1:2">
      <c r="A666" s="55" t="s">
        <v>453</v>
      </c>
      <c r="B666" s="11"/>
    </row>
    <row r="667" spans="1:2">
      <c r="A667" s="55" t="s">
        <v>454</v>
      </c>
      <c r="B667" s="11">
        <v>395</v>
      </c>
    </row>
    <row r="668" spans="1:2">
      <c r="A668" s="55" t="s">
        <v>455</v>
      </c>
      <c r="B668" s="11"/>
    </row>
    <row r="669" spans="1:2">
      <c r="A669" s="55" t="s">
        <v>456</v>
      </c>
      <c r="B669" s="11"/>
    </row>
    <row r="670" spans="1:2">
      <c r="A670" s="80" t="s">
        <v>457</v>
      </c>
      <c r="B670" s="11">
        <v>118</v>
      </c>
    </row>
    <row r="671" spans="1:2" s="16" customFormat="1">
      <c r="A671" s="80" t="s">
        <v>458</v>
      </c>
      <c r="B671" s="11"/>
    </row>
    <row r="672" spans="1:2">
      <c r="A672" s="85" t="s">
        <v>459</v>
      </c>
      <c r="B672" s="86">
        <v>428</v>
      </c>
    </row>
    <row r="673" spans="1:2">
      <c r="A673" s="80" t="s">
        <v>460</v>
      </c>
      <c r="B673" s="11">
        <v>261</v>
      </c>
    </row>
    <row r="674" spans="1:2">
      <c r="A674" s="80" t="s">
        <v>461</v>
      </c>
      <c r="B674" s="11"/>
    </row>
    <row r="675" spans="1:2">
      <c r="A675" s="80" t="s">
        <v>462</v>
      </c>
      <c r="B675" s="11"/>
    </row>
    <row r="676" spans="1:2">
      <c r="A676" s="80" t="s">
        <v>463</v>
      </c>
      <c r="B676" s="11"/>
    </row>
    <row r="677" spans="1:2">
      <c r="A677" s="80" t="s">
        <v>464</v>
      </c>
      <c r="B677" s="87">
        <v>234</v>
      </c>
    </row>
    <row r="678" spans="1:2">
      <c r="A678" s="80" t="s">
        <v>465</v>
      </c>
      <c r="B678" s="87"/>
    </row>
    <row r="679" spans="1:2">
      <c r="A679" s="88"/>
      <c r="B679" s="11"/>
    </row>
    <row r="680" spans="1:2">
      <c r="A680" s="89" t="s">
        <v>177</v>
      </c>
      <c r="B680" s="84">
        <f t="shared" ref="B680" si="60">SUM(B682:B683)</f>
        <v>4276</v>
      </c>
    </row>
    <row r="681" spans="1:2" s="16" customFormat="1">
      <c r="A681" s="90" t="s">
        <v>466</v>
      </c>
      <c r="B681" s="11"/>
    </row>
    <row r="682" spans="1:2">
      <c r="A682" s="91" t="s">
        <v>467</v>
      </c>
      <c r="B682" s="11"/>
    </row>
    <row r="683" spans="1:2">
      <c r="A683" s="91" t="s">
        <v>468</v>
      </c>
      <c r="B683" s="11">
        <v>4276</v>
      </c>
    </row>
    <row r="684" spans="1:2">
      <c r="A684" s="91"/>
      <c r="B684" s="11"/>
    </row>
    <row r="685" spans="1:2">
      <c r="A685" s="92" t="s">
        <v>469</v>
      </c>
      <c r="B685" s="84">
        <f t="shared" ref="B685" si="61">B686+B687</f>
        <v>651</v>
      </c>
    </row>
    <row r="686" spans="1:2">
      <c r="A686" s="80" t="s">
        <v>470</v>
      </c>
      <c r="B686" s="93">
        <v>550</v>
      </c>
    </row>
    <row r="687" spans="1:2">
      <c r="A687" s="94" t="s">
        <v>471</v>
      </c>
      <c r="B687" s="11">
        <v>101</v>
      </c>
    </row>
    <row r="688" spans="1:2">
      <c r="A688" s="88"/>
      <c r="B688" s="93"/>
    </row>
    <row r="689" spans="1:2">
      <c r="A689" s="88"/>
      <c r="B689" s="93"/>
    </row>
    <row r="690" spans="1:2">
      <c r="A690" s="95"/>
      <c r="B690" s="96"/>
    </row>
    <row r="691" spans="1:2">
      <c r="A691" s="95"/>
      <c r="B691" s="96"/>
    </row>
    <row r="692" spans="1:2">
      <c r="A692" s="95"/>
      <c r="B692" s="96"/>
    </row>
    <row r="693" spans="1:2">
      <c r="A693" s="95"/>
      <c r="B693" s="96"/>
    </row>
    <row r="694" spans="1:2">
      <c r="A694" s="95"/>
      <c r="B694" s="96"/>
    </row>
    <row r="695" spans="1:2">
      <c r="A695" s="95"/>
      <c r="B695" s="96"/>
    </row>
    <row r="696" spans="1:2">
      <c r="A696" s="95"/>
      <c r="B696" s="96"/>
    </row>
    <row r="697" spans="1:2">
      <c r="A697" s="95"/>
      <c r="B697" s="96"/>
    </row>
    <row r="698" spans="1:2">
      <c r="A698" s="95"/>
      <c r="B698" s="96"/>
    </row>
    <row r="699" spans="1:2">
      <c r="A699" s="95"/>
      <c r="B699" s="96"/>
    </row>
    <row r="700" spans="1:2">
      <c r="A700" s="95"/>
      <c r="B700" s="96"/>
    </row>
    <row r="701" spans="1:2">
      <c r="A701" s="95"/>
      <c r="B701" s="96"/>
    </row>
    <row r="702" spans="1:2">
      <c r="A702" s="95"/>
      <c r="B702" s="96"/>
    </row>
    <row r="703" spans="1:2">
      <c r="A703" s="95"/>
      <c r="B703" s="96"/>
    </row>
    <row r="704" spans="1:2">
      <c r="A704" s="95"/>
      <c r="B704" s="96"/>
    </row>
    <row r="705" spans="1:2">
      <c r="A705" s="95"/>
      <c r="B705" s="96"/>
    </row>
    <row r="706" spans="1:2">
      <c r="A706" s="95"/>
      <c r="B706" s="96"/>
    </row>
    <row r="707" spans="1:2">
      <c r="A707" s="95"/>
      <c r="B707" s="96"/>
    </row>
    <row r="708" spans="1:2">
      <c r="A708" s="95"/>
      <c r="B708" s="96"/>
    </row>
    <row r="709" spans="1:2">
      <c r="A709" s="95"/>
      <c r="B709" s="96"/>
    </row>
    <row r="710" spans="1:2">
      <c r="A710" s="95"/>
      <c r="B710" s="96"/>
    </row>
    <row r="711" spans="1:2">
      <c r="A711" s="95"/>
      <c r="B711" s="96"/>
    </row>
    <row r="712" spans="1:2">
      <c r="A712" s="95"/>
      <c r="B712" s="96"/>
    </row>
    <row r="713" spans="1:2">
      <c r="A713" s="95"/>
      <c r="B713" s="96"/>
    </row>
    <row r="714" spans="1:2">
      <c r="A714" s="95"/>
      <c r="B714" s="96"/>
    </row>
    <row r="715" spans="1:2">
      <c r="A715" s="95"/>
      <c r="B715" s="96"/>
    </row>
    <row r="716" spans="1:2">
      <c r="A716" s="95"/>
      <c r="B716" s="97"/>
    </row>
    <row r="717" spans="1:2">
      <c r="A717" s="95"/>
      <c r="B717" s="97"/>
    </row>
    <row r="718" spans="1:2">
      <c r="A718" s="95"/>
      <c r="B718" s="97"/>
    </row>
    <row r="719" spans="1:2">
      <c r="A719" s="95"/>
      <c r="B719" s="97"/>
    </row>
    <row r="720" spans="1:2">
      <c r="A720" s="95"/>
      <c r="B720" s="97"/>
    </row>
    <row r="721" spans="1:2">
      <c r="A721" s="95"/>
      <c r="B721" s="97"/>
    </row>
    <row r="722" spans="1:2">
      <c r="A722" s="95"/>
      <c r="B722" s="97"/>
    </row>
    <row r="723" spans="1:2">
      <c r="A723" s="95"/>
      <c r="B723" s="97"/>
    </row>
    <row r="724" spans="1:2">
      <c r="A724" s="95"/>
      <c r="B724" s="97"/>
    </row>
    <row r="725" spans="1:2">
      <c r="A725" s="95"/>
      <c r="B725" s="97"/>
    </row>
    <row r="726" spans="1:2">
      <c r="A726" s="95"/>
      <c r="B726" s="97"/>
    </row>
    <row r="727" spans="1:2">
      <c r="A727" s="95"/>
      <c r="B727" s="97"/>
    </row>
    <row r="728" spans="1:2">
      <c r="A728" s="95"/>
      <c r="B728" s="97"/>
    </row>
    <row r="729" spans="1:2">
      <c r="A729" s="95"/>
      <c r="B729" s="97"/>
    </row>
    <row r="730" spans="1:2">
      <c r="A730" s="95"/>
      <c r="B730" s="97"/>
    </row>
    <row r="731" spans="1:2">
      <c r="A731" s="95"/>
      <c r="B731" s="97"/>
    </row>
    <row r="732" spans="1:2">
      <c r="A732" s="95"/>
      <c r="B732" s="97"/>
    </row>
    <row r="733" spans="1:2">
      <c r="A733" s="95"/>
      <c r="B733" s="97"/>
    </row>
    <row r="734" spans="1:2">
      <c r="A734" s="95"/>
      <c r="B734" s="97"/>
    </row>
    <row r="735" spans="1:2">
      <c r="A735" s="95"/>
      <c r="B735" s="97"/>
    </row>
    <row r="736" spans="1:2">
      <c r="A736" s="95"/>
      <c r="B736" s="97"/>
    </row>
    <row r="737" spans="1:2">
      <c r="A737" s="95"/>
      <c r="B737" s="97"/>
    </row>
    <row r="738" spans="1:2">
      <c r="A738" s="95"/>
      <c r="B738" s="97"/>
    </row>
    <row r="739" spans="1:2">
      <c r="A739" s="95"/>
      <c r="B739" s="97"/>
    </row>
    <row r="740" spans="1:2">
      <c r="A740" s="95"/>
      <c r="B740" s="97"/>
    </row>
    <row r="741" spans="1:2">
      <c r="A741" s="95"/>
      <c r="B741" s="97"/>
    </row>
    <row r="742" spans="1:2">
      <c r="A742" s="95"/>
      <c r="B742" s="97"/>
    </row>
    <row r="743" spans="1:2">
      <c r="A743" s="95"/>
      <c r="B743" s="97"/>
    </row>
    <row r="744" spans="1:2">
      <c r="A744" s="98"/>
      <c r="B744" s="99"/>
    </row>
    <row r="745" spans="1:2">
      <c r="A745" s="98"/>
      <c r="B745" s="99"/>
    </row>
    <row r="746" spans="1:2">
      <c r="A746" s="98"/>
      <c r="B746" s="99"/>
    </row>
    <row r="747" spans="1:2">
      <c r="A747" s="98"/>
      <c r="B747" s="99"/>
    </row>
    <row r="748" spans="1:2">
      <c r="A748" s="98"/>
      <c r="B748" s="99"/>
    </row>
    <row r="749" spans="1:2">
      <c r="A749" s="98"/>
      <c r="B749" s="99"/>
    </row>
    <row r="750" spans="1:2">
      <c r="A750" s="98"/>
      <c r="B750" s="99"/>
    </row>
    <row r="751" spans="1:2">
      <c r="A751" s="98"/>
      <c r="B751" s="99"/>
    </row>
    <row r="752" spans="1:2">
      <c r="A752" s="98"/>
      <c r="B752" s="99"/>
    </row>
    <row r="753" spans="1:2">
      <c r="A753" s="98"/>
      <c r="B753" s="99"/>
    </row>
    <row r="754" spans="1:2">
      <c r="A754" s="98"/>
      <c r="B754" s="99"/>
    </row>
    <row r="755" spans="1:2">
      <c r="A755" s="98"/>
      <c r="B755" s="99"/>
    </row>
    <row r="756" spans="1:2">
      <c r="A756" s="98"/>
      <c r="B756" s="99"/>
    </row>
    <row r="757" spans="1:2">
      <c r="A757" s="98"/>
      <c r="B757" s="99"/>
    </row>
    <row r="758" spans="1:2">
      <c r="A758" s="98"/>
      <c r="B758" s="99"/>
    </row>
    <row r="759" spans="1:2">
      <c r="A759" s="98"/>
      <c r="B759" s="99"/>
    </row>
    <row r="760" spans="1:2">
      <c r="A760" s="98"/>
      <c r="B760" s="99"/>
    </row>
    <row r="761" spans="1:2">
      <c r="A761" s="98"/>
      <c r="B761" s="99"/>
    </row>
    <row r="762" spans="1:2">
      <c r="A762" s="98"/>
      <c r="B762" s="99"/>
    </row>
    <row r="763" spans="1:2">
      <c r="A763" s="98"/>
      <c r="B763" s="99"/>
    </row>
    <row r="764" spans="1:2">
      <c r="A764" s="98"/>
      <c r="B764" s="99"/>
    </row>
    <row r="765" spans="1:2">
      <c r="A765" s="98"/>
      <c r="B765" s="99"/>
    </row>
    <row r="766" spans="1:2">
      <c r="A766" s="98"/>
      <c r="B766" s="99"/>
    </row>
    <row r="767" spans="1:2">
      <c r="A767" s="98"/>
      <c r="B767" s="99"/>
    </row>
    <row r="768" spans="1:2">
      <c r="A768" s="98"/>
      <c r="B768" s="99"/>
    </row>
    <row r="769" spans="1:2">
      <c r="A769" s="98"/>
      <c r="B769" s="99"/>
    </row>
    <row r="770" spans="1:2">
      <c r="A770" s="98"/>
      <c r="B770" s="99"/>
    </row>
    <row r="771" spans="1:2">
      <c r="A771" s="98"/>
      <c r="B771" s="99"/>
    </row>
    <row r="772" spans="1:2">
      <c r="A772" s="98"/>
      <c r="B772" s="99"/>
    </row>
    <row r="773" spans="1:2">
      <c r="A773" s="98"/>
      <c r="B773" s="99"/>
    </row>
    <row r="774" spans="1:2">
      <c r="A774" s="98"/>
      <c r="B774" s="99"/>
    </row>
    <row r="775" spans="1:2">
      <c r="A775" s="98"/>
      <c r="B775" s="99"/>
    </row>
    <row r="776" spans="1:2">
      <c r="A776" s="98"/>
      <c r="B776" s="99"/>
    </row>
    <row r="777" spans="1:2">
      <c r="A777" s="98"/>
      <c r="B777" s="99"/>
    </row>
    <row r="778" spans="1:2">
      <c r="A778" s="98"/>
      <c r="B778" s="99"/>
    </row>
    <row r="779" spans="1:2">
      <c r="A779" s="98"/>
      <c r="B779" s="99"/>
    </row>
    <row r="780" spans="1:2">
      <c r="A780" s="98"/>
      <c r="B780" s="99"/>
    </row>
    <row r="781" spans="1:2">
      <c r="A781" s="98"/>
      <c r="B781" s="99"/>
    </row>
    <row r="782" spans="1:2">
      <c r="A782" s="98"/>
      <c r="B782" s="99"/>
    </row>
    <row r="783" spans="1:2">
      <c r="A783" s="98"/>
      <c r="B783" s="99"/>
    </row>
    <row r="784" spans="1:2">
      <c r="A784" s="98"/>
      <c r="B784" s="99"/>
    </row>
    <row r="785" spans="1:2">
      <c r="A785" s="98"/>
      <c r="B785" s="99"/>
    </row>
    <row r="786" spans="1:2">
      <c r="A786" s="98"/>
      <c r="B786" s="99"/>
    </row>
    <row r="787" spans="1:2">
      <c r="A787" s="98"/>
      <c r="B787" s="99"/>
    </row>
    <row r="788" spans="1:2">
      <c r="A788" s="98"/>
      <c r="B788" s="99"/>
    </row>
    <row r="789" spans="1:2">
      <c r="A789" s="98"/>
      <c r="B789" s="99"/>
    </row>
    <row r="790" spans="1:2">
      <c r="A790" s="98"/>
      <c r="B790" s="99"/>
    </row>
    <row r="791" spans="1:2">
      <c r="A791" s="98"/>
      <c r="B791" s="99"/>
    </row>
    <row r="792" spans="1:2">
      <c r="A792" s="98"/>
      <c r="B792" s="99"/>
    </row>
    <row r="793" spans="1:2">
      <c r="A793" s="98"/>
      <c r="B793" s="99"/>
    </row>
    <row r="794" spans="1:2">
      <c r="A794" s="98"/>
      <c r="B794" s="99"/>
    </row>
    <row r="795" spans="1:2">
      <c r="A795" s="98"/>
      <c r="B795" s="99"/>
    </row>
    <row r="796" spans="1:2">
      <c r="A796" s="98"/>
      <c r="B796" s="99"/>
    </row>
    <row r="797" spans="1:2">
      <c r="A797" s="98"/>
      <c r="B797" s="99"/>
    </row>
    <row r="798" spans="1:2">
      <c r="A798" s="98"/>
      <c r="B798" s="99"/>
    </row>
    <row r="799" spans="1:2">
      <c r="A799" s="98"/>
      <c r="B799" s="99"/>
    </row>
    <row r="800" spans="1:2">
      <c r="A800" s="98"/>
      <c r="B800" s="99"/>
    </row>
    <row r="801" spans="1:2">
      <c r="A801" s="98"/>
      <c r="B801" s="99"/>
    </row>
    <row r="802" spans="1:2">
      <c r="A802" s="98"/>
      <c r="B802" s="99"/>
    </row>
    <row r="803" spans="1:2">
      <c r="A803" s="98"/>
      <c r="B803" s="99"/>
    </row>
    <row r="804" spans="1:2">
      <c r="A804" s="98"/>
      <c r="B804" s="99"/>
    </row>
    <row r="805" spans="1:2">
      <c r="A805" s="98"/>
      <c r="B805" s="99"/>
    </row>
    <row r="806" spans="1:2">
      <c r="A806" s="98"/>
      <c r="B806" s="99"/>
    </row>
    <row r="807" spans="1:2">
      <c r="A807" s="98"/>
      <c r="B807" s="99"/>
    </row>
    <row r="808" spans="1:2">
      <c r="A808" s="98"/>
      <c r="B808" s="99"/>
    </row>
    <row r="809" spans="1:2">
      <c r="A809" s="98"/>
      <c r="B809" s="99"/>
    </row>
    <row r="810" spans="1:2">
      <c r="A810" s="98"/>
      <c r="B810" s="99"/>
    </row>
    <row r="811" spans="1:2">
      <c r="A811" s="98"/>
      <c r="B811" s="99"/>
    </row>
    <row r="812" spans="1:2">
      <c r="A812" s="98"/>
      <c r="B812" s="99"/>
    </row>
    <row r="813" spans="1:2">
      <c r="A813" s="98"/>
      <c r="B813" s="99"/>
    </row>
    <row r="814" spans="1:2">
      <c r="A814" s="98"/>
      <c r="B814" s="99"/>
    </row>
    <row r="815" spans="1:2">
      <c r="A815" s="98"/>
      <c r="B815" s="99"/>
    </row>
    <row r="816" spans="1:2">
      <c r="A816" s="98"/>
      <c r="B816" s="99"/>
    </row>
    <row r="817" spans="1:2">
      <c r="A817" s="98"/>
      <c r="B817" s="99"/>
    </row>
    <row r="818" spans="1:2">
      <c r="A818" s="98"/>
      <c r="B818" s="99"/>
    </row>
    <row r="819" spans="1:2">
      <c r="A819" s="98"/>
      <c r="B819" s="99"/>
    </row>
    <row r="820" spans="1:2">
      <c r="A820" s="98"/>
      <c r="B820" s="99"/>
    </row>
    <row r="821" spans="1:2">
      <c r="A821" s="98"/>
      <c r="B821" s="99"/>
    </row>
    <row r="822" spans="1:2">
      <c r="A822" s="98"/>
      <c r="B822" s="99"/>
    </row>
    <row r="823" spans="1:2">
      <c r="A823" s="98"/>
      <c r="B823" s="99"/>
    </row>
    <row r="824" spans="1:2">
      <c r="A824" s="98"/>
      <c r="B824" s="99"/>
    </row>
    <row r="825" spans="1:2">
      <c r="A825" s="98"/>
      <c r="B825" s="99"/>
    </row>
    <row r="826" spans="1:2">
      <c r="A826" s="98"/>
      <c r="B826" s="99"/>
    </row>
    <row r="827" spans="1:2">
      <c r="A827" s="98"/>
      <c r="B827" s="99"/>
    </row>
    <row r="828" spans="1:2">
      <c r="A828" s="98"/>
      <c r="B828" s="99"/>
    </row>
    <row r="829" spans="1:2">
      <c r="A829" s="98"/>
      <c r="B829" s="99"/>
    </row>
    <row r="830" spans="1:2">
      <c r="A830" s="98"/>
      <c r="B830" s="99"/>
    </row>
    <row r="831" spans="1:2">
      <c r="A831" s="98"/>
      <c r="B831" s="99"/>
    </row>
    <row r="832" spans="1:2">
      <c r="A832" s="98"/>
      <c r="B832" s="99"/>
    </row>
    <row r="833" spans="1:2">
      <c r="A833" s="98"/>
      <c r="B833" s="99"/>
    </row>
    <row r="834" spans="1:2">
      <c r="A834" s="98"/>
      <c r="B834" s="99"/>
    </row>
    <row r="835" spans="1:2">
      <c r="A835" s="98"/>
      <c r="B835" s="99"/>
    </row>
    <row r="836" spans="1:2">
      <c r="A836" s="98"/>
      <c r="B836" s="99"/>
    </row>
    <row r="837" spans="1:2">
      <c r="A837" s="98"/>
      <c r="B837" s="99"/>
    </row>
    <row r="838" spans="1:2">
      <c r="A838" s="98"/>
      <c r="B838" s="99"/>
    </row>
    <row r="839" spans="1:2">
      <c r="A839" s="98"/>
      <c r="B839" s="99"/>
    </row>
    <row r="840" spans="1:2">
      <c r="A840" s="98"/>
      <c r="B840" s="99"/>
    </row>
    <row r="841" spans="1:2">
      <c r="A841" s="98"/>
      <c r="B841" s="99"/>
    </row>
    <row r="842" spans="1:2">
      <c r="A842" s="98"/>
      <c r="B842" s="99"/>
    </row>
    <row r="843" spans="1:2">
      <c r="A843" s="98"/>
      <c r="B843" s="99"/>
    </row>
    <row r="844" spans="1:2">
      <c r="A844" s="98"/>
      <c r="B844" s="99"/>
    </row>
    <row r="845" spans="1:2">
      <c r="A845" s="98"/>
      <c r="B845" s="99"/>
    </row>
    <row r="846" spans="1:2">
      <c r="A846" s="98"/>
      <c r="B846" s="99"/>
    </row>
    <row r="847" spans="1:2">
      <c r="A847" s="98"/>
      <c r="B847" s="99"/>
    </row>
    <row r="848" spans="1:2">
      <c r="A848" s="98"/>
      <c r="B848" s="99"/>
    </row>
    <row r="849" spans="1:2">
      <c r="A849" s="98"/>
      <c r="B849" s="99"/>
    </row>
    <row r="850" spans="1:2">
      <c r="A850" s="98"/>
      <c r="B850" s="99"/>
    </row>
    <row r="851" spans="1:2">
      <c r="A851" s="98"/>
      <c r="B851" s="99"/>
    </row>
    <row r="852" spans="1:2">
      <c r="A852" s="98"/>
      <c r="B852" s="99"/>
    </row>
    <row r="853" spans="1:2">
      <c r="A853" s="98"/>
      <c r="B853" s="99"/>
    </row>
    <row r="854" spans="1:2">
      <c r="A854" s="98"/>
      <c r="B854" s="99"/>
    </row>
    <row r="855" spans="1:2">
      <c r="A855" s="98"/>
      <c r="B855" s="99"/>
    </row>
    <row r="856" spans="1:2">
      <c r="A856" s="98"/>
      <c r="B856" s="99"/>
    </row>
    <row r="857" spans="1:2">
      <c r="A857" s="98"/>
      <c r="B857" s="99"/>
    </row>
    <row r="858" spans="1:2">
      <c r="A858" s="98"/>
      <c r="B858" s="99"/>
    </row>
    <row r="859" spans="1:2">
      <c r="A859" s="98"/>
      <c r="B859" s="99"/>
    </row>
    <row r="860" spans="1:2">
      <c r="A860" s="98"/>
      <c r="B860" s="99"/>
    </row>
    <row r="861" spans="1:2">
      <c r="A861" s="98"/>
      <c r="B861" s="99"/>
    </row>
    <row r="862" spans="1:2">
      <c r="A862" s="98"/>
      <c r="B862" s="99"/>
    </row>
    <row r="863" spans="1:2">
      <c r="A863" s="98"/>
      <c r="B863" s="99"/>
    </row>
    <row r="864" spans="1:2">
      <c r="A864" s="98"/>
      <c r="B864" s="99"/>
    </row>
    <row r="865" spans="1:2">
      <c r="A865" s="98"/>
      <c r="B865" s="99"/>
    </row>
    <row r="866" spans="1:2">
      <c r="A866" s="98"/>
      <c r="B866" s="99"/>
    </row>
    <row r="867" spans="1:2">
      <c r="A867" s="98"/>
      <c r="B867" s="99"/>
    </row>
    <row r="868" spans="1:2">
      <c r="A868" s="98"/>
      <c r="B868" s="99"/>
    </row>
    <row r="869" spans="1:2">
      <c r="A869" s="98"/>
      <c r="B869" s="99"/>
    </row>
    <row r="870" spans="1:2">
      <c r="A870" s="98"/>
      <c r="B870" s="99"/>
    </row>
    <row r="871" spans="1:2">
      <c r="A871" s="98"/>
      <c r="B871" s="99"/>
    </row>
    <row r="872" spans="1:2">
      <c r="A872" s="98"/>
      <c r="B872" s="99"/>
    </row>
    <row r="873" spans="1:2">
      <c r="A873" s="98"/>
      <c r="B873" s="99"/>
    </row>
    <row r="874" spans="1:2">
      <c r="A874" s="98"/>
      <c r="B874" s="99"/>
    </row>
    <row r="875" spans="1:2">
      <c r="A875" s="98"/>
      <c r="B875" s="99"/>
    </row>
    <row r="876" spans="1:2">
      <c r="A876" s="98"/>
      <c r="B876" s="99"/>
    </row>
    <row r="877" spans="1:2">
      <c r="A877" s="98"/>
      <c r="B877" s="99"/>
    </row>
    <row r="878" spans="1:2">
      <c r="A878" s="98"/>
      <c r="B878" s="99"/>
    </row>
    <row r="879" spans="1:2">
      <c r="A879" s="98"/>
      <c r="B879" s="99"/>
    </row>
    <row r="880" spans="1:2">
      <c r="A880" s="98"/>
      <c r="B880" s="99"/>
    </row>
    <row r="881" spans="1:2">
      <c r="A881" s="98"/>
      <c r="B881" s="99"/>
    </row>
    <row r="882" spans="1:2">
      <c r="A882" s="98"/>
      <c r="B882" s="99"/>
    </row>
    <row r="883" spans="1:2">
      <c r="A883" s="98"/>
      <c r="B883" s="99"/>
    </row>
    <row r="884" spans="1:2">
      <c r="A884" s="98"/>
      <c r="B884" s="99"/>
    </row>
    <row r="885" spans="1:2">
      <c r="A885" s="98"/>
      <c r="B885" s="99"/>
    </row>
    <row r="886" spans="1:2">
      <c r="A886" s="98"/>
      <c r="B886" s="99"/>
    </row>
    <row r="887" spans="1:2">
      <c r="A887" s="98"/>
      <c r="B887" s="99"/>
    </row>
    <row r="888" spans="1:2">
      <c r="A888" s="98"/>
      <c r="B888" s="99"/>
    </row>
    <row r="889" spans="1:2">
      <c r="A889" s="98"/>
      <c r="B889" s="99"/>
    </row>
    <row r="890" spans="1:2">
      <c r="A890" s="98"/>
      <c r="B890" s="99"/>
    </row>
    <row r="891" spans="1:2">
      <c r="A891" s="98"/>
      <c r="B891" s="99"/>
    </row>
    <row r="892" spans="1:2">
      <c r="A892" s="98"/>
      <c r="B892" s="99"/>
    </row>
    <row r="893" spans="1:2">
      <c r="A893" s="98"/>
      <c r="B893" s="99"/>
    </row>
    <row r="894" spans="1:2">
      <c r="A894" s="98"/>
      <c r="B894" s="99"/>
    </row>
    <row r="895" spans="1:2">
      <c r="A895" s="98"/>
      <c r="B895" s="99"/>
    </row>
    <row r="896" spans="1:2">
      <c r="A896" s="98"/>
      <c r="B896" s="99"/>
    </row>
    <row r="897" spans="1:2">
      <c r="A897" s="98"/>
      <c r="B897" s="99"/>
    </row>
    <row r="898" spans="1:2">
      <c r="A898" s="98"/>
      <c r="B898" s="99"/>
    </row>
    <row r="899" spans="1:2">
      <c r="A899" s="98"/>
      <c r="B899" s="99"/>
    </row>
    <row r="900" spans="1:2">
      <c r="A900" s="98"/>
      <c r="B900" s="99"/>
    </row>
    <row r="901" spans="1:2">
      <c r="A901" s="98"/>
      <c r="B901" s="99"/>
    </row>
    <row r="902" spans="1:2">
      <c r="A902" s="98"/>
      <c r="B902" s="99"/>
    </row>
    <row r="903" spans="1:2">
      <c r="A903" s="98"/>
      <c r="B903" s="99"/>
    </row>
    <row r="904" spans="1:2">
      <c r="A904" s="98"/>
      <c r="B904" s="99"/>
    </row>
    <row r="905" spans="1:2">
      <c r="A905" s="98"/>
      <c r="B905" s="99"/>
    </row>
    <row r="906" spans="1:2">
      <c r="A906" s="98"/>
      <c r="B906" s="99"/>
    </row>
    <row r="907" spans="1:2">
      <c r="A907" s="98"/>
      <c r="B907" s="99"/>
    </row>
    <row r="908" spans="1:2">
      <c r="A908" s="98"/>
      <c r="B908" s="99"/>
    </row>
    <row r="909" spans="1:2">
      <c r="A909" s="98"/>
      <c r="B909" s="99"/>
    </row>
    <row r="910" spans="1:2">
      <c r="A910" s="98"/>
      <c r="B910" s="99"/>
    </row>
    <row r="911" spans="1:2">
      <c r="A911" s="98"/>
      <c r="B911" s="99"/>
    </row>
    <row r="912" spans="1:2">
      <c r="A912" s="98"/>
      <c r="B912" s="99"/>
    </row>
    <row r="913" spans="1:2">
      <c r="A913" s="98"/>
      <c r="B913" s="99"/>
    </row>
    <row r="914" spans="1:2">
      <c r="A914" s="98"/>
      <c r="B914" s="99"/>
    </row>
    <row r="915" spans="1:2">
      <c r="A915" s="98"/>
      <c r="B915" s="99"/>
    </row>
    <row r="916" spans="1:2">
      <c r="A916" s="98"/>
      <c r="B916" s="99"/>
    </row>
    <row r="917" spans="1:2">
      <c r="A917" s="98"/>
      <c r="B917" s="99"/>
    </row>
    <row r="918" spans="1:2">
      <c r="A918" s="98"/>
      <c r="B918" s="99"/>
    </row>
    <row r="919" spans="1:2">
      <c r="A919" s="98"/>
      <c r="B919" s="99"/>
    </row>
    <row r="920" spans="1:2">
      <c r="A920" s="98"/>
      <c r="B920" s="99"/>
    </row>
    <row r="921" spans="1:2">
      <c r="A921" s="98"/>
      <c r="B921" s="99"/>
    </row>
    <row r="922" spans="1:2">
      <c r="A922" s="98"/>
      <c r="B922" s="99"/>
    </row>
    <row r="923" spans="1:2">
      <c r="A923" s="98"/>
      <c r="B923" s="99"/>
    </row>
    <row r="924" spans="1:2">
      <c r="A924" s="98"/>
      <c r="B924" s="99"/>
    </row>
    <row r="925" spans="1:2">
      <c r="A925" s="98"/>
      <c r="B925" s="99"/>
    </row>
    <row r="926" spans="1:2">
      <c r="A926" s="98"/>
      <c r="B926" s="99"/>
    </row>
    <row r="927" spans="1:2">
      <c r="A927" s="98"/>
      <c r="B927" s="99"/>
    </row>
    <row r="928" spans="1:2">
      <c r="A928" s="98"/>
      <c r="B928" s="99"/>
    </row>
    <row r="929" spans="1:2">
      <c r="A929" s="98"/>
      <c r="B929" s="99"/>
    </row>
    <row r="930" spans="1:2">
      <c r="A930" s="98"/>
      <c r="B930" s="99"/>
    </row>
    <row r="931" spans="1:2">
      <c r="A931" s="98"/>
      <c r="B931" s="99"/>
    </row>
    <row r="932" spans="1:2">
      <c r="A932" s="98"/>
      <c r="B932" s="99"/>
    </row>
    <row r="933" spans="1:2">
      <c r="A933" s="98"/>
      <c r="B933" s="99"/>
    </row>
    <row r="934" spans="1:2">
      <c r="A934" s="98"/>
      <c r="B934" s="99"/>
    </row>
    <row r="935" spans="1:2">
      <c r="A935" s="98"/>
      <c r="B935" s="99"/>
    </row>
    <row r="936" spans="1:2">
      <c r="A936" s="98"/>
      <c r="B936" s="99"/>
    </row>
    <row r="937" spans="1:2">
      <c r="A937" s="98"/>
      <c r="B937" s="99"/>
    </row>
    <row r="938" spans="1:2">
      <c r="A938" s="98"/>
      <c r="B938" s="99"/>
    </row>
    <row r="939" spans="1:2">
      <c r="A939" s="98"/>
      <c r="B939" s="99"/>
    </row>
    <row r="940" spans="1:2">
      <c r="A940" s="98"/>
      <c r="B940" s="99"/>
    </row>
    <row r="941" spans="1:2">
      <c r="A941" s="98"/>
      <c r="B941" s="99"/>
    </row>
    <row r="942" spans="1:2">
      <c r="A942" s="98"/>
      <c r="B942" s="99"/>
    </row>
    <row r="943" spans="1:2">
      <c r="A943" s="98"/>
      <c r="B943" s="99"/>
    </row>
    <row r="944" spans="1:2">
      <c r="A944" s="98"/>
      <c r="B944" s="99"/>
    </row>
    <row r="945" spans="1:2">
      <c r="A945" s="98"/>
      <c r="B945" s="99"/>
    </row>
    <row r="946" spans="1:2">
      <c r="A946" s="98"/>
      <c r="B946" s="99"/>
    </row>
    <row r="947" spans="1:2">
      <c r="A947" s="98"/>
      <c r="B947" s="99"/>
    </row>
    <row r="948" spans="1:2">
      <c r="A948" s="98"/>
      <c r="B948" s="99"/>
    </row>
    <row r="949" spans="1:2">
      <c r="A949" s="98"/>
      <c r="B949" s="99"/>
    </row>
    <row r="950" spans="1:2">
      <c r="B950" s="99"/>
    </row>
    <row r="951" spans="1:2">
      <c r="B951" s="99"/>
    </row>
    <row r="952" spans="1:2">
      <c r="B952" s="99"/>
    </row>
    <row r="953" spans="1:2">
      <c r="B953" s="99"/>
    </row>
    <row r="954" spans="1:2">
      <c r="B954" s="99"/>
    </row>
    <row r="955" spans="1:2">
      <c r="B955" s="99"/>
    </row>
    <row r="956" spans="1:2">
      <c r="B956" s="99"/>
    </row>
    <row r="957" spans="1:2">
      <c r="B957" s="99"/>
    </row>
    <row r="958" spans="1:2">
      <c r="B958" s="99"/>
    </row>
    <row r="959" spans="1:2">
      <c r="B959" s="99"/>
    </row>
    <row r="960" spans="1:2">
      <c r="B960" s="99"/>
    </row>
    <row r="961" spans="2:2">
      <c r="B961" s="99"/>
    </row>
    <row r="962" spans="2:2">
      <c r="B962" s="99"/>
    </row>
    <row r="963" spans="2:2">
      <c r="B963" s="99"/>
    </row>
    <row r="964" spans="2:2">
      <c r="B964" s="99"/>
    </row>
    <row r="965" spans="2:2">
      <c r="B965" s="99"/>
    </row>
    <row r="966" spans="2:2">
      <c r="B966" s="99"/>
    </row>
    <row r="967" spans="2:2">
      <c r="B967" s="99"/>
    </row>
    <row r="968" spans="2:2">
      <c r="B968" s="99"/>
    </row>
    <row r="969" spans="2:2">
      <c r="B969" s="99"/>
    </row>
    <row r="970" spans="2:2">
      <c r="B970" s="99"/>
    </row>
    <row r="971" spans="2:2">
      <c r="B971" s="99"/>
    </row>
    <row r="972" spans="2:2">
      <c r="B972" s="99"/>
    </row>
    <row r="973" spans="2:2">
      <c r="B973" s="99"/>
    </row>
    <row r="974" spans="2:2">
      <c r="B974" s="99"/>
    </row>
    <row r="975" spans="2:2">
      <c r="B975" s="99"/>
    </row>
    <row r="976" spans="2:2">
      <c r="B976" s="99"/>
    </row>
    <row r="977" spans="2:2">
      <c r="B977" s="99"/>
    </row>
    <row r="978" spans="2:2">
      <c r="B978" s="99"/>
    </row>
    <row r="979" spans="2:2">
      <c r="B979" s="99"/>
    </row>
    <row r="980" spans="2:2">
      <c r="B980" s="99"/>
    </row>
    <row r="981" spans="2:2">
      <c r="B981" s="99"/>
    </row>
    <row r="982" spans="2:2">
      <c r="B982" s="99"/>
    </row>
    <row r="983" spans="2:2">
      <c r="B983" s="99"/>
    </row>
    <row r="984" spans="2:2">
      <c r="B984" s="99"/>
    </row>
    <row r="985" spans="2:2">
      <c r="B985" s="99"/>
    </row>
    <row r="986" spans="2:2">
      <c r="B986" s="99"/>
    </row>
    <row r="987" spans="2:2">
      <c r="B987" s="99"/>
    </row>
    <row r="988" spans="2:2">
      <c r="B988" s="99"/>
    </row>
    <row r="989" spans="2:2">
      <c r="B989" s="99"/>
    </row>
    <row r="990" spans="2:2">
      <c r="B990" s="99"/>
    </row>
    <row r="991" spans="2:2">
      <c r="B991" s="99"/>
    </row>
    <row r="992" spans="2:2">
      <c r="B992" s="99"/>
    </row>
    <row r="993" spans="2:2">
      <c r="B993" s="99"/>
    </row>
    <row r="994" spans="2:2">
      <c r="B994" s="99"/>
    </row>
    <row r="995" spans="2:2">
      <c r="B995" s="99"/>
    </row>
    <row r="996" spans="2:2">
      <c r="B996" s="99"/>
    </row>
    <row r="997" spans="2:2">
      <c r="B997" s="99"/>
    </row>
    <row r="998" spans="2:2">
      <c r="B998" s="99"/>
    </row>
    <row r="999" spans="2:2">
      <c r="B999" s="99"/>
    </row>
    <row r="1000" spans="2:2">
      <c r="B1000" s="99"/>
    </row>
    <row r="1001" spans="2:2">
      <c r="B1001" s="99"/>
    </row>
    <row r="1002" spans="2:2">
      <c r="B1002" s="99"/>
    </row>
    <row r="1003" spans="2:2">
      <c r="B1003" s="99"/>
    </row>
    <row r="1004" spans="2:2">
      <c r="B1004" s="99"/>
    </row>
    <row r="1005" spans="2:2">
      <c r="B1005" s="99"/>
    </row>
    <row r="1006" spans="2:2">
      <c r="B1006" s="99"/>
    </row>
    <row r="1007" spans="2:2">
      <c r="B1007" s="99"/>
    </row>
    <row r="1008" spans="2:2">
      <c r="B1008" s="99"/>
    </row>
    <row r="1009" spans="2:2">
      <c r="B1009" s="99"/>
    </row>
    <row r="1010" spans="2:2">
      <c r="B1010" s="99"/>
    </row>
    <row r="1011" spans="2:2">
      <c r="B1011" s="99"/>
    </row>
    <row r="1012" spans="2:2">
      <c r="B1012" s="99"/>
    </row>
    <row r="1013" spans="2:2">
      <c r="B1013" s="99"/>
    </row>
    <row r="1014" spans="2:2">
      <c r="B1014" s="99"/>
    </row>
    <row r="1015" spans="2:2">
      <c r="B1015" s="99"/>
    </row>
    <row r="1016" spans="2:2">
      <c r="B1016" s="99"/>
    </row>
    <row r="1017" spans="2:2">
      <c r="B1017" s="99"/>
    </row>
    <row r="1018" spans="2:2">
      <c r="B1018" s="99"/>
    </row>
    <row r="1019" spans="2:2">
      <c r="B1019" s="99"/>
    </row>
    <row r="1020" spans="2:2">
      <c r="B1020" s="99"/>
    </row>
    <row r="1021" spans="2:2">
      <c r="B1021" s="99"/>
    </row>
    <row r="1022" spans="2:2">
      <c r="B1022" s="99"/>
    </row>
    <row r="1023" spans="2:2">
      <c r="B1023" s="99"/>
    </row>
    <row r="1024" spans="2:2">
      <c r="B1024" s="99"/>
    </row>
    <row r="1025" spans="2:2">
      <c r="B1025" s="99"/>
    </row>
    <row r="1026" spans="2:2">
      <c r="B1026" s="99"/>
    </row>
    <row r="1027" spans="2:2">
      <c r="B1027" s="99"/>
    </row>
    <row r="1028" spans="2:2">
      <c r="B1028" s="99"/>
    </row>
    <row r="1029" spans="2:2">
      <c r="B1029" s="99"/>
    </row>
    <row r="1030" spans="2:2">
      <c r="B1030" s="99"/>
    </row>
  </sheetData>
  <mergeCells count="1">
    <mergeCell ref="A2:B2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2021-09-27T09:16:11Z</dcterms:modified>
</cp:coreProperties>
</file>